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/>
  <mc:AlternateContent xmlns:mc="http://schemas.openxmlformats.org/markup-compatibility/2006">
    <mc:Choice Requires="x15">
      <x15ac:absPath xmlns:x15ac="http://schemas.microsoft.com/office/spreadsheetml/2010/11/ac" url="C:\Users\Arnold\Desktop\"/>
    </mc:Choice>
  </mc:AlternateContent>
  <xr:revisionPtr revIDLastSave="0" documentId="13_ncr:1_{1E9B0E1B-4482-4031-8895-C0512D53CADD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Day Trading" sheetId="2" r:id="rId1"/>
    <sheet name="Day Trading Dashboard" sheetId="3" r:id="rId2"/>
  </sheets>
  <definedNames>
    <definedName name="_xlnm._FilterDatabase" localSheetId="0" hidden="1">'Day Trading'!$I$8:$I$49</definedName>
    <definedName name="_xlnm.Criteria" localSheetId="0">'Day Trading'!$A$8:$A$49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" i="2" l="1" a="1"/>
  <c r="I8" i="2" s="1"/>
  <c r="F8" i="2"/>
  <c r="F55" i="2"/>
  <c r="G55" i="2" s="1"/>
  <c r="F54" i="2"/>
  <c r="G54" i="2" s="1"/>
  <c r="F53" i="2"/>
  <c r="G53" i="2" s="1"/>
  <c r="F52" i="2"/>
  <c r="G52" i="2" s="1"/>
  <c r="F51" i="2"/>
  <c r="G51" i="2" s="1"/>
  <c r="F50" i="2"/>
  <c r="G50" i="2" s="1"/>
  <c r="F49" i="2"/>
  <c r="G49" i="2" s="1"/>
  <c r="F48" i="2"/>
  <c r="G48" i="2" s="1"/>
  <c r="F47" i="2"/>
  <c r="G47" i="2" s="1"/>
  <c r="F46" i="2"/>
  <c r="F45" i="2"/>
  <c r="G45" i="2" s="1"/>
  <c r="F44" i="2"/>
  <c r="G44" i="2" s="1"/>
  <c r="F43" i="2"/>
  <c r="F42" i="2"/>
  <c r="F41" i="2"/>
  <c r="G41" i="2" s="1"/>
  <c r="F40" i="2"/>
  <c r="G40" i="2" s="1"/>
  <c r="F39" i="2"/>
  <c r="G39" i="2" s="1"/>
  <c r="F38" i="2"/>
  <c r="G38" i="2" s="1"/>
  <c r="F37" i="2"/>
  <c r="G37" i="2" s="1"/>
  <c r="F36" i="2"/>
  <c r="G36" i="2" s="1"/>
  <c r="F35" i="2"/>
  <c r="G35" i="2" s="1"/>
  <c r="F34" i="2"/>
  <c r="G34" i="2" s="1"/>
  <c r="F33" i="2"/>
  <c r="G33" i="2" s="1"/>
  <c r="F32" i="2"/>
  <c r="G32" i="2" s="1"/>
  <c r="F31" i="2"/>
  <c r="G31" i="2" s="1"/>
  <c r="F30" i="2"/>
  <c r="G30" i="2" s="1"/>
  <c r="F29" i="2"/>
  <c r="G29" i="2" s="1"/>
  <c r="F28" i="2"/>
  <c r="G28" i="2" s="1"/>
  <c r="F27" i="2"/>
  <c r="G27" i="2" s="1"/>
  <c r="F26" i="2"/>
  <c r="G26" i="2" s="1"/>
  <c r="F25" i="2"/>
  <c r="G25" i="2" s="1"/>
  <c r="F24" i="2"/>
  <c r="G24" i="2" s="1"/>
  <c r="F23" i="2"/>
  <c r="G23" i="2" s="1"/>
  <c r="F22" i="2"/>
  <c r="G22" i="2" s="1"/>
  <c r="F21" i="2"/>
  <c r="G21" i="2" s="1"/>
  <c r="F20" i="2"/>
  <c r="G20" i="2" s="1"/>
  <c r="F19" i="2"/>
  <c r="G19" i="2" s="1"/>
  <c r="F18" i="2"/>
  <c r="G18" i="2" s="1"/>
  <c r="F17" i="2"/>
  <c r="G17" i="2" s="1"/>
  <c r="F16" i="2"/>
  <c r="G16" i="2" s="1"/>
  <c r="F15" i="2"/>
  <c r="G15" i="2" s="1"/>
  <c r="F14" i="2"/>
  <c r="G14" i="2" s="1"/>
  <c r="F13" i="2"/>
  <c r="G13" i="2" s="1"/>
  <c r="F12" i="2"/>
  <c r="G12" i="2" s="1"/>
  <c r="F11" i="2"/>
  <c r="G11" i="2" s="1"/>
  <c r="F10" i="2"/>
  <c r="G10" i="2" s="1"/>
  <c r="L9" i="2"/>
  <c r="F9" i="2"/>
  <c r="G9" i="2" s="1"/>
  <c r="P7" i="2"/>
  <c r="P9" i="2" l="1"/>
  <c r="J45" i="2"/>
  <c r="Q7" i="2"/>
  <c r="Q8" i="2" s="1"/>
  <c r="P8" i="2"/>
  <c r="J42" i="2"/>
  <c r="J44" i="2"/>
  <c r="J27" i="2"/>
  <c r="T23" i="2"/>
  <c r="J39" i="2"/>
  <c r="J47" i="2"/>
  <c r="J35" i="2"/>
  <c r="F7" i="3"/>
  <c r="J46" i="2"/>
  <c r="J43" i="2"/>
  <c r="J48" i="2"/>
  <c r="J14" i="2"/>
  <c r="O9" i="2" s="1"/>
  <c r="G42" i="2"/>
  <c r="G46" i="2"/>
  <c r="G43" i="2"/>
  <c r="J49" i="2"/>
  <c r="R23" i="2"/>
  <c r="J10" i="2"/>
  <c r="J12" i="2"/>
  <c r="J9" i="2"/>
  <c r="J32" i="2"/>
  <c r="J38" i="2"/>
  <c r="J37" i="2"/>
  <c r="J36" i="2"/>
  <c r="J34" i="2"/>
  <c r="J33" i="2"/>
  <c r="J31" i="2"/>
  <c r="J30" i="2"/>
  <c r="J29" i="2"/>
  <c r="J40" i="2"/>
  <c r="J41" i="2"/>
  <c r="J23" i="2"/>
  <c r="J24" i="2"/>
  <c r="J28" i="2"/>
  <c r="J26" i="2"/>
  <c r="J25" i="2"/>
  <c r="J22" i="2"/>
  <c r="J21" i="2"/>
  <c r="J20" i="2"/>
  <c r="J19" i="2"/>
  <c r="J18" i="2"/>
  <c r="J17" i="2"/>
  <c r="J16" i="2"/>
  <c r="J15" i="2"/>
  <c r="J13" i="2"/>
  <c r="J11" i="2"/>
  <c r="L10" i="2"/>
  <c r="R7" i="2"/>
  <c r="R8" i="2" s="1"/>
  <c r="R9" i="2" l="1"/>
  <c r="P10" i="2"/>
  <c r="R10" i="2"/>
  <c r="O10" i="2"/>
  <c r="Q10" i="2"/>
  <c r="Q9" i="2"/>
  <c r="S7" i="2"/>
  <c r="S10" i="2" s="1"/>
  <c r="L11" i="2"/>
  <c r="R11" i="2" l="1"/>
  <c r="Q11" i="2"/>
  <c r="S11" i="2"/>
  <c r="P11" i="2"/>
  <c r="O11" i="2"/>
  <c r="S8" i="2"/>
  <c r="S9" i="2"/>
  <c r="T7" i="2"/>
  <c r="L12" i="2"/>
  <c r="T8" i="2" l="1"/>
  <c r="T9" i="2"/>
  <c r="T10" i="2"/>
  <c r="T11" i="2"/>
  <c r="T12" i="2"/>
  <c r="P12" i="2"/>
  <c r="S12" i="2"/>
  <c r="O12" i="2"/>
  <c r="R12" i="2"/>
  <c r="Q12" i="2"/>
  <c r="L13" i="2"/>
  <c r="U7" i="2"/>
  <c r="U8" i="2" l="1"/>
  <c r="U9" i="2"/>
  <c r="U10" i="2"/>
  <c r="U11" i="2"/>
  <c r="R13" i="2"/>
  <c r="U13" i="2"/>
  <c r="Q13" i="2"/>
  <c r="P13" i="2"/>
  <c r="O13" i="2"/>
  <c r="T13" i="2"/>
  <c r="S13" i="2"/>
  <c r="U12" i="2"/>
  <c r="V7" i="2"/>
  <c r="L14" i="2"/>
  <c r="T14" i="2" l="1"/>
  <c r="P14" i="2"/>
  <c r="S14" i="2"/>
  <c r="R14" i="2"/>
  <c r="O14" i="2"/>
  <c r="Q14" i="2"/>
  <c r="V14" i="2"/>
  <c r="U14" i="2"/>
  <c r="V8" i="2"/>
  <c r="V9" i="2"/>
  <c r="V10" i="2"/>
  <c r="V11" i="2"/>
  <c r="V12" i="2"/>
  <c r="V13" i="2"/>
  <c r="L15" i="2"/>
  <c r="W7" i="2"/>
  <c r="W8" i="2" l="1"/>
  <c r="W9" i="2"/>
  <c r="W10" i="2"/>
  <c r="W11" i="2"/>
  <c r="W12" i="2"/>
  <c r="W13" i="2"/>
  <c r="V15" i="2"/>
  <c r="R15" i="2"/>
  <c r="U15" i="2"/>
  <c r="Q15" i="2"/>
  <c r="T15" i="2"/>
  <c r="O15" i="2"/>
  <c r="S15" i="2"/>
  <c r="P15" i="2"/>
  <c r="W15" i="2"/>
  <c r="W14" i="2"/>
  <c r="X7" i="2"/>
  <c r="L16" i="2"/>
  <c r="X16" i="2" l="1"/>
  <c r="T16" i="2"/>
  <c r="P16" i="2"/>
  <c r="W16" i="2"/>
  <c r="S16" i="2"/>
  <c r="V16" i="2"/>
  <c r="Q16" i="2"/>
  <c r="U16" i="2"/>
  <c r="O16" i="2"/>
  <c r="R16" i="2"/>
  <c r="X8" i="2"/>
  <c r="X9" i="2"/>
  <c r="X10" i="2"/>
  <c r="X11" i="2"/>
  <c r="X12" i="2"/>
  <c r="X13" i="2"/>
  <c r="X14" i="2"/>
  <c r="X15" i="2"/>
  <c r="Y7" i="2"/>
  <c r="L17" i="2"/>
  <c r="V17" i="2" l="1"/>
  <c r="R17" i="2"/>
  <c r="Y17" i="2"/>
  <c r="U17" i="2"/>
  <c r="Q17" i="2"/>
  <c r="X17" i="2"/>
  <c r="P17" i="2"/>
  <c r="O17" i="2"/>
  <c r="S17" i="2"/>
  <c r="W17" i="2"/>
  <c r="T17" i="2"/>
  <c r="Y8" i="2"/>
  <c r="Y9" i="2"/>
  <c r="Y10" i="2"/>
  <c r="Y11" i="2"/>
  <c r="Y12" i="2"/>
  <c r="Y13" i="2"/>
  <c r="Y14" i="2"/>
  <c r="Y15" i="2"/>
  <c r="Y16" i="2"/>
  <c r="L18" i="2"/>
  <c r="Z7" i="2"/>
  <c r="Z17" i="2" s="1"/>
  <c r="X18" i="2" l="1"/>
  <c r="T18" i="2"/>
  <c r="P18" i="2"/>
  <c r="W18" i="2"/>
  <c r="S18" i="2"/>
  <c r="Z18" i="2"/>
  <c r="R18" i="2"/>
  <c r="U18" i="2"/>
  <c r="Y18" i="2"/>
  <c r="Q18" i="2"/>
  <c r="V18" i="2"/>
  <c r="O18" i="2"/>
  <c r="Z8" i="2"/>
  <c r="Z9" i="2"/>
  <c r="Z10" i="2"/>
  <c r="Z11" i="2"/>
  <c r="Z12" i="2"/>
  <c r="Z13" i="2"/>
  <c r="Z14" i="2"/>
  <c r="Z15" i="2"/>
  <c r="Z16" i="2"/>
  <c r="AA7" i="2"/>
  <c r="L19" i="2"/>
  <c r="V19" i="2" l="1"/>
  <c r="R19" i="2"/>
  <c r="Y19" i="2"/>
  <c r="U19" i="2"/>
  <c r="Q19" i="2"/>
  <c r="T19" i="2"/>
  <c r="AA19" i="2"/>
  <c r="S19" i="2"/>
  <c r="X19" i="2"/>
  <c r="P19" i="2"/>
  <c r="O19" i="2"/>
  <c r="W19" i="2"/>
  <c r="AA8" i="2"/>
  <c r="AA9" i="2"/>
  <c r="AA10" i="2"/>
  <c r="AA11" i="2"/>
  <c r="AA12" i="2"/>
  <c r="AA13" i="2"/>
  <c r="AA14" i="2"/>
  <c r="AA15" i="2"/>
  <c r="AA16" i="2"/>
  <c r="AA17" i="2"/>
  <c r="AA18" i="2"/>
  <c r="AB7" i="2"/>
  <c r="AB19" i="2" s="1"/>
  <c r="AB8" i="2" l="1"/>
  <c r="AB9" i="2"/>
  <c r="AB10" i="2"/>
  <c r="AB11" i="2"/>
  <c r="AB12" i="2"/>
  <c r="AB13" i="2"/>
  <c r="AB14" i="2"/>
  <c r="AB15" i="2"/>
  <c r="AB16" i="2"/>
  <c r="AB17" i="2"/>
  <c r="AB18" i="2"/>
  <c r="AC7" i="2"/>
  <c r="AC8" i="2" l="1"/>
  <c r="AC9" i="2"/>
  <c r="AC10" i="2"/>
  <c r="AC11" i="2"/>
  <c r="AC12" i="2"/>
  <c r="AC13" i="2"/>
  <c r="AC14" i="2"/>
  <c r="AC15" i="2"/>
  <c r="AC16" i="2"/>
  <c r="AC17" i="2"/>
  <c r="AC18" i="2"/>
  <c r="AC19" i="2"/>
  <c r="AD7" i="2"/>
  <c r="AD8" i="2" l="1"/>
  <c r="AD9" i="2"/>
  <c r="AD10" i="2"/>
  <c r="AD11" i="2"/>
  <c r="AD12" i="2"/>
  <c r="AD13" i="2"/>
  <c r="AD14" i="2"/>
  <c r="AD15" i="2"/>
  <c r="AD16" i="2"/>
  <c r="AD17" i="2"/>
  <c r="AD18" i="2"/>
  <c r="AD19" i="2"/>
  <c r="AE7" i="2"/>
  <c r="AE8" i="2" l="1"/>
  <c r="AE9" i="2"/>
  <c r="AE10" i="2"/>
  <c r="AE11" i="2"/>
  <c r="AE12" i="2"/>
  <c r="AE13" i="2"/>
  <c r="AE14" i="2"/>
  <c r="AE15" i="2"/>
  <c r="AE16" i="2"/>
  <c r="AE17" i="2"/>
  <c r="AE18" i="2"/>
  <c r="AE19" i="2"/>
  <c r="AF7" i="2"/>
  <c r="AF8" i="2" l="1"/>
  <c r="AF9" i="2"/>
  <c r="AF10" i="2"/>
  <c r="AF11" i="2"/>
  <c r="AF12" i="2"/>
  <c r="AF13" i="2"/>
  <c r="AF14" i="2"/>
  <c r="AF15" i="2"/>
  <c r="AF16" i="2"/>
  <c r="AF17" i="2"/>
  <c r="AF18" i="2"/>
  <c r="AF19" i="2"/>
  <c r="AG7" i="2"/>
  <c r="AG8" i="2" l="1"/>
  <c r="AG9" i="2"/>
  <c r="AG10" i="2"/>
  <c r="AG11" i="2"/>
  <c r="AG12" i="2"/>
  <c r="AG13" i="2"/>
  <c r="AG14" i="2"/>
  <c r="AG15" i="2"/>
  <c r="AG16" i="2"/>
  <c r="AG17" i="2"/>
  <c r="AG18" i="2"/>
  <c r="AG19" i="2"/>
  <c r="AH7" i="2"/>
  <c r="AH8" i="2" l="1"/>
  <c r="AH9" i="2"/>
  <c r="AH10" i="2"/>
  <c r="AH11" i="2"/>
  <c r="AH12" i="2"/>
  <c r="AH13" i="2"/>
  <c r="AH14" i="2"/>
  <c r="AH15" i="2"/>
  <c r="AH16" i="2"/>
  <c r="AH17" i="2"/>
  <c r="AH18" i="2"/>
  <c r="AH19" i="2"/>
  <c r="AI7" i="2"/>
  <c r="AI8" i="2" l="1"/>
  <c r="AI9" i="2"/>
  <c r="AI10" i="2"/>
  <c r="AI11" i="2"/>
  <c r="AI12" i="2"/>
  <c r="AI13" i="2"/>
  <c r="AI14" i="2"/>
  <c r="AI15" i="2"/>
  <c r="AI16" i="2"/>
  <c r="AI17" i="2"/>
  <c r="AI18" i="2"/>
  <c r="AI19" i="2"/>
  <c r="AJ7" i="2"/>
  <c r="AJ8" i="2" l="1"/>
  <c r="AJ9" i="2"/>
  <c r="AJ10" i="2"/>
  <c r="AJ11" i="2"/>
  <c r="AJ12" i="2"/>
  <c r="AJ13" i="2"/>
  <c r="AJ14" i="2"/>
  <c r="AJ15" i="2"/>
  <c r="AJ16" i="2"/>
  <c r="AJ17" i="2"/>
  <c r="AJ18" i="2"/>
  <c r="AJ19" i="2"/>
  <c r="AK7" i="2"/>
  <c r="AK8" i="2" l="1"/>
  <c r="AK9" i="2"/>
  <c r="AK10" i="2"/>
  <c r="AK11" i="2"/>
  <c r="AK12" i="2"/>
  <c r="AK13" i="2"/>
  <c r="AK14" i="2"/>
  <c r="AK15" i="2"/>
  <c r="AK16" i="2"/>
  <c r="AK17" i="2"/>
  <c r="AK18" i="2"/>
  <c r="AK19" i="2"/>
  <c r="AL7" i="2"/>
  <c r="AL8" i="2" l="1"/>
  <c r="AL9" i="2"/>
  <c r="AL10" i="2"/>
  <c r="AL11" i="2"/>
  <c r="AL12" i="2"/>
  <c r="AL13" i="2"/>
  <c r="AL14" i="2"/>
  <c r="AL15" i="2"/>
  <c r="AL16" i="2"/>
  <c r="AL17" i="2"/>
  <c r="AL18" i="2"/>
  <c r="AL19" i="2"/>
  <c r="AM7" i="2"/>
  <c r="AM8" i="2" l="1"/>
  <c r="AM9" i="2"/>
  <c r="AM10" i="2"/>
  <c r="AM11" i="2"/>
  <c r="AM12" i="2"/>
  <c r="AM13" i="2"/>
  <c r="AM14" i="2"/>
  <c r="AM15" i="2"/>
  <c r="AM16" i="2"/>
  <c r="AM17" i="2"/>
  <c r="AM18" i="2"/>
  <c r="AM19" i="2"/>
  <c r="AN7" i="2"/>
  <c r="AN8" i="2" l="1"/>
  <c r="AN9" i="2"/>
  <c r="AN10" i="2"/>
  <c r="AN11" i="2"/>
  <c r="AN12" i="2"/>
  <c r="AN13" i="2"/>
  <c r="AN14" i="2"/>
  <c r="AN15" i="2"/>
  <c r="AN16" i="2"/>
  <c r="AN17" i="2"/>
  <c r="AN18" i="2"/>
  <c r="AN19" i="2"/>
  <c r="AO7" i="2"/>
  <c r="AO8" i="2" l="1"/>
  <c r="AO9" i="2"/>
  <c r="AO10" i="2"/>
  <c r="AO11" i="2"/>
  <c r="AO12" i="2"/>
  <c r="AO13" i="2"/>
  <c r="AO14" i="2"/>
  <c r="AO15" i="2"/>
  <c r="AO16" i="2"/>
  <c r="AO17" i="2"/>
  <c r="AO18" i="2"/>
  <c r="AO19" i="2"/>
  <c r="AP7" i="2"/>
  <c r="AP8" i="2" l="1"/>
  <c r="AP9" i="2"/>
  <c r="AP10" i="2"/>
  <c r="AP11" i="2"/>
  <c r="AP12" i="2"/>
  <c r="AP13" i="2"/>
  <c r="AP14" i="2"/>
  <c r="AP15" i="2"/>
  <c r="AP16" i="2"/>
  <c r="AP17" i="2"/>
  <c r="AP18" i="2"/>
  <c r="AP19" i="2"/>
  <c r="AQ7" i="2"/>
  <c r="AQ8" i="2" l="1"/>
  <c r="AQ9" i="2"/>
  <c r="AQ10" i="2"/>
  <c r="AQ11" i="2"/>
  <c r="AQ12" i="2"/>
  <c r="AQ13" i="2"/>
  <c r="AQ14" i="2"/>
  <c r="AQ15" i="2"/>
  <c r="AQ16" i="2"/>
  <c r="AQ17" i="2"/>
  <c r="AQ18" i="2"/>
  <c r="AQ19" i="2"/>
  <c r="AR7" i="2"/>
  <c r="AR8" i="2" l="1"/>
  <c r="AR9" i="2"/>
  <c r="AR10" i="2"/>
  <c r="AR11" i="2"/>
  <c r="AR12" i="2"/>
  <c r="AR13" i="2"/>
  <c r="AR14" i="2"/>
  <c r="AR15" i="2"/>
  <c r="AR16" i="2"/>
  <c r="AR17" i="2"/>
  <c r="AR18" i="2"/>
  <c r="AR19" i="2"/>
  <c r="AS7" i="2"/>
  <c r="AS8" i="2" l="1"/>
  <c r="AS9" i="2"/>
  <c r="M9" i="2" s="1"/>
  <c r="AS10" i="2"/>
  <c r="M10" i="2" s="1"/>
  <c r="AS11" i="2"/>
  <c r="M11" i="2" s="1"/>
  <c r="AS12" i="2"/>
  <c r="M12" i="2" s="1"/>
  <c r="AS13" i="2"/>
  <c r="M13" i="2" s="1"/>
  <c r="AS14" i="2"/>
  <c r="M14" i="2" s="1"/>
  <c r="AS15" i="2"/>
  <c r="M15" i="2" s="1"/>
  <c r="AS16" i="2"/>
  <c r="M16" i="2" s="1"/>
  <c r="AS17" i="2"/>
  <c r="M17" i="2" s="1"/>
  <c r="AS18" i="2"/>
  <c r="M18" i="2" s="1"/>
  <c r="AS19" i="2"/>
  <c r="J8" i="2"/>
  <c r="G8" i="2"/>
  <c r="O8" i="2" l="1"/>
  <c r="M8" i="2" s="1"/>
  <c r="Z19" i="2"/>
  <c r="M19" i="2" s="1"/>
  <c r="M23" i="2"/>
  <c r="F14" i="3"/>
  <c r="B14" i="3"/>
  <c r="O23" i="2"/>
  <c r="J7" i="3"/>
  <c r="J14" i="3" l="1"/>
  <c r="M6" i="2"/>
  <c r="B7" i="3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<sst xmlns="http://schemas.openxmlformats.org/spreadsheetml/2006/main" count="37" uniqueCount="37">
  <si>
    <t>Trade Places</t>
  </si>
  <si>
    <t>Daily Profit</t>
  </si>
  <si>
    <t>Days Of The Month</t>
  </si>
  <si>
    <t>Date</t>
  </si>
  <si>
    <t>Symbol</t>
  </si>
  <si>
    <t>Brought</t>
  </si>
  <si>
    <t>Sold</t>
  </si>
  <si>
    <t>Share</t>
  </si>
  <si>
    <t>Profit</t>
  </si>
  <si>
    <t>Win/Loss</t>
  </si>
  <si>
    <t>Days Traded</t>
  </si>
  <si>
    <t>Days Profit</t>
  </si>
  <si>
    <t>Monthly Total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</si>
  <si>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</si>
  <si>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</si>
  <si>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</si>
  <si>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</si>
  <si>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</si>
  <si>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</si>
  <si>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</si>
  <si>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</si>
  <si>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</si>
  <si>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</si>
  <si>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</si>
  <si>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</si>
  <si>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Win Amount Total</t>
  </si>
  <si>
    <t>Loss Amount Total</t>
  </si>
  <si>
    <t>Best Trade</t>
  </si>
  <si>
    <t>Worst Trade</t>
  </si>
  <si>
    <t>Day Trading Dashboard</t>
  </si>
  <si>
    <t>Total Profit</t>
  </si>
  <si>
    <t>Average Profit Trade</t>
  </si>
  <si>
    <t>Average Profit Per Day</t>
  </si>
  <si>
    <t>Wins</t>
  </si>
  <si>
    <t>Losses</t>
  </si>
  <si>
    <t>Win Percentage</t>
  </si>
  <si>
    <t>Portfolio Tracker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</si>
</sst>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$&quot;* #,##0.00_);_(&quot;$&quot;* \(#,##0.00\);_(&quot;$&quot;* &quot;-&quot;??_);_(@_)"/>
  </numFmts>
  <fonts count="1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4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87F874"/>
        <bgColor indexed="64"/>
      </patternFill>
    </fill>
    <fill>
      <patternFill patternType="solid">
        <fgColor rgb="FFFF616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8585"/>
        <bgColor indexed="64"/>
      </patternFill>
    </fill>
    <fill>
      <patternFill patternType="solid">
        <fgColor theme="9" tint="0.39997558519241921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12">
    <xf numFmtId="0" fontId="0" fillId="0" borderId="0" xfId="0"/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0" xfId="0" applyFont="1"/>
    <xf numFmtId="0" fontId="1" fillId="2" borderId="1" xfId="0" applyFont="1" applyFill="1" applyBorder="1" applyAlignment="1">
      <alignment horizontal="center"/>
    </xf>
    <xf numFmtId="164" fontId="0" fillId="0" borderId="4" xfId="1" applyFont="1" applyBorder="1"/>
    <xf numFmtId="164" fontId="0" fillId="0" borderId="5" xfId="1" applyFont="1" applyBorder="1"/>
    <xf numFmtId="164" fontId="0" fillId="0" borderId="8" xfId="1" applyFont="1" applyBorder="1"/>
    <xf numFmtId="164" fontId="0" fillId="0" borderId="9" xfId="1" applyFont="1" applyBorder="1"/>
    <xf numFmtId="164" fontId="0" fillId="0" borderId="1" xfId="1" applyFont="1" applyBorder="1" applyAlignment="1">
      <alignment horizontal="center"/>
    </xf>
    <xf numFmtId="164" fontId="1" fillId="2" borderId="1" xfId="1" applyFont="1" applyFill="1" applyBorder="1" applyAlignment="1">
      <alignment horizontal="center"/>
    </xf>
    <xf numFmtId="14" fontId="0" fillId="5" borderId="1" xfId="0" applyNumberFormat="1" applyFill="1" applyBorder="1" applyAlignment="1">
      <alignment horizontal="center"/>
    </xf>
    <xf numFmtId="14" fontId="2" fillId="5" borderId="1" xfId="0" applyNumberFormat="1" applyFont="1" applyFill="1" applyBorder="1" applyAlignment="1">
      <alignment horizontal="center"/>
    </xf>
    <xf numFmtId="14" fontId="1" fillId="5" borderId="1" xfId="0" applyNumberFormat="1" applyFont="1" applyFill="1" applyBorder="1" applyAlignment="1">
      <alignment horizontal="center"/>
    </xf>
    <xf numFmtId="14" fontId="0" fillId="5" borderId="1" xfId="0" applyNumberFormat="1" applyFill="1" applyBorder="1"/>
    <xf numFmtId="0" fontId="0" fillId="6" borderId="1" xfId="0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0" fillId="5" borderId="1" xfId="0" applyFill="1" applyBorder="1"/>
    <xf numFmtId="14" fontId="0" fillId="5" borderId="2" xfId="0" applyNumberFormat="1" applyFill="1" applyBorder="1" applyAlignment="1">
      <alignment horizontal="center"/>
    </xf>
    <xf numFmtId="0" fontId="0" fillId="5" borderId="3" xfId="0" applyFill="1" applyBorder="1"/>
    <xf numFmtId="164" fontId="0" fillId="2" borderId="3" xfId="1" applyFont="1" applyFill="1" applyBorder="1"/>
    <xf numFmtId="0" fontId="6" fillId="7" borderId="6" xfId="0" applyFont="1" applyFill="1" applyBorder="1"/>
    <xf numFmtId="0" fontId="0" fillId="7" borderId="7" xfId="0" applyFill="1" applyBorder="1"/>
    <xf numFmtId="0" fontId="0" fillId="7" borderId="8" xfId="0" applyFill="1" applyBorder="1"/>
    <xf numFmtId="0" fontId="5" fillId="7" borderId="6" xfId="0" applyFont="1" applyFill="1" applyBorder="1" applyAlignment="1">
      <alignment horizontal="center"/>
    </xf>
    <xf numFmtId="0" fontId="5" fillId="7" borderId="8" xfId="0" applyFont="1" applyFill="1" applyBorder="1" applyAlignment="1">
      <alignment horizontal="center"/>
    </xf>
    <xf numFmtId="14" fontId="0" fillId="5" borderId="3" xfId="0" applyNumberFormat="1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164" fontId="0" fillId="0" borderId="3" xfId="1" applyFont="1" applyBorder="1" applyAlignment="1">
      <alignment horizontal="center"/>
    </xf>
    <xf numFmtId="0" fontId="10" fillId="7" borderId="6" xfId="0" applyFont="1" applyFill="1" applyBorder="1" applyAlignment="1">
      <alignment horizontal="center"/>
    </xf>
    <xf numFmtId="0" fontId="10" fillId="7" borderId="7" xfId="0" applyFont="1" applyFill="1" applyBorder="1" applyAlignment="1">
      <alignment horizontal="center"/>
    </xf>
    <xf numFmtId="0" fontId="10" fillId="7" borderId="8" xfId="0" applyFont="1" applyFill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6" fillId="0" borderId="10" xfId="0" applyFont="1" applyBorder="1" applyAlignment="1">
      <alignment horizontal="center"/>
    </xf>
    <xf numFmtId="164" fontId="0" fillId="0" borderId="20" xfId="0" applyNumberForma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3" fillId="8" borderId="10" xfId="0" applyFont="1" applyFill="1" applyBorder="1" applyAlignment="1">
      <alignment horizontal="center" vertical="center"/>
    </xf>
    <xf numFmtId="0" fontId="3" fillId="8" borderId="14" xfId="0" applyFont="1" applyFill="1" applyBorder="1" applyAlignment="1">
      <alignment horizontal="center" vertical="center"/>
    </xf>
    <xf numFmtId="0" fontId="3" fillId="8" borderId="13" xfId="0" applyFont="1" applyFill="1" applyBorder="1" applyAlignment="1">
      <alignment horizontal="center" vertical="center"/>
    </xf>
    <xf numFmtId="0" fontId="3" fillId="8" borderId="15" xfId="0" applyFont="1" applyFill="1" applyBorder="1" applyAlignment="1">
      <alignment horizontal="center" vertical="center"/>
    </xf>
    <xf numFmtId="0" fontId="3" fillId="8" borderId="0" xfId="0" applyFont="1" applyFill="1" applyAlignment="1">
      <alignment horizontal="center" vertical="center"/>
    </xf>
    <xf numFmtId="0" fontId="3" fillId="8" borderId="16" xfId="0" applyFont="1" applyFill="1" applyBorder="1" applyAlignment="1">
      <alignment horizontal="center" vertical="center"/>
    </xf>
    <xf numFmtId="0" fontId="3" fillId="8" borderId="17" xfId="0" applyFont="1" applyFill="1" applyBorder="1" applyAlignment="1">
      <alignment horizontal="center" vertical="center"/>
    </xf>
    <xf numFmtId="0" fontId="3" fillId="8" borderId="18" xfId="0" applyFont="1" applyFill="1" applyBorder="1" applyAlignment="1">
      <alignment horizontal="center" vertical="center"/>
    </xf>
    <xf numFmtId="0" fontId="3" fillId="8" borderId="19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/>
    </xf>
    <xf numFmtId="0" fontId="8" fillId="3" borderId="16" xfId="0" applyFont="1" applyFill="1" applyBorder="1" applyAlignment="1">
      <alignment horizontal="center" vertical="center"/>
    </xf>
    <xf numFmtId="0" fontId="8" fillId="3" borderId="17" xfId="0" applyFont="1" applyFill="1" applyBorder="1" applyAlignment="1">
      <alignment horizontal="center" vertical="center"/>
    </xf>
    <xf numFmtId="0" fontId="8" fillId="3" borderId="19" xfId="0" applyFont="1" applyFill="1" applyBorder="1" applyAlignment="1">
      <alignment horizontal="center" vertical="center"/>
    </xf>
    <xf numFmtId="0" fontId="10" fillId="7" borderId="10" xfId="0" applyFont="1" applyFill="1" applyBorder="1" applyAlignment="1">
      <alignment horizontal="center"/>
    </xf>
    <xf numFmtId="0" fontId="10" fillId="7" borderId="14" xfId="0" applyFont="1" applyFill="1" applyBorder="1" applyAlignment="1">
      <alignment horizontal="center"/>
    </xf>
    <xf numFmtId="0" fontId="10" fillId="7" borderId="13" xfId="0" applyFont="1" applyFill="1" applyBorder="1" applyAlignment="1">
      <alignment horizontal="center"/>
    </xf>
    <xf numFmtId="0" fontId="4" fillId="7" borderId="10" xfId="0" applyFont="1" applyFill="1" applyBorder="1" applyAlignment="1">
      <alignment horizontal="center"/>
    </xf>
    <xf numFmtId="0" fontId="4" fillId="7" borderId="13" xfId="0" applyFont="1" applyFill="1" applyBorder="1" applyAlignment="1">
      <alignment horizontal="center"/>
    </xf>
    <xf numFmtId="0" fontId="4" fillId="7" borderId="11" xfId="0" applyFont="1" applyFill="1" applyBorder="1" applyAlignment="1">
      <alignment horizontal="center"/>
    </xf>
    <xf numFmtId="0" fontId="4" fillId="7" borderId="12" xfId="0" applyFont="1" applyFill="1" applyBorder="1" applyAlignment="1">
      <alignment horizontal="center"/>
    </xf>
    <xf numFmtId="0" fontId="8" fillId="4" borderId="15" xfId="0" applyFont="1" applyFill="1" applyBorder="1" applyAlignment="1">
      <alignment horizontal="center" vertical="center"/>
    </xf>
    <xf numFmtId="0" fontId="8" fillId="4" borderId="16" xfId="0" applyFont="1" applyFill="1" applyBorder="1" applyAlignment="1">
      <alignment horizontal="center" vertical="center"/>
    </xf>
    <xf numFmtId="0" fontId="8" fillId="4" borderId="17" xfId="0" applyFont="1" applyFill="1" applyBorder="1" applyAlignment="1">
      <alignment horizontal="center" vertical="center"/>
    </xf>
    <xf numFmtId="0" fontId="8" fillId="4" borderId="19" xfId="0" applyFont="1" applyFill="1" applyBorder="1" applyAlignment="1">
      <alignment horizontal="center" vertical="center"/>
    </xf>
    <xf numFmtId="164" fontId="8" fillId="3" borderId="15" xfId="0" applyNumberFormat="1" applyFont="1" applyFill="1" applyBorder="1" applyAlignment="1">
      <alignment horizontal="center" vertical="center"/>
    </xf>
    <xf numFmtId="164" fontId="8" fillId="4" borderId="15" xfId="0" applyNumberFormat="1" applyFont="1" applyFill="1" applyBorder="1" applyAlignment="1">
      <alignment horizontal="center" vertical="center"/>
    </xf>
    <xf numFmtId="0" fontId="11" fillId="5" borderId="10" xfId="0" applyFont="1" applyFill="1" applyBorder="1" applyAlignment="1">
      <alignment horizontal="center" vertical="center"/>
    </xf>
    <xf numFmtId="0" fontId="11" fillId="5" borderId="14" xfId="0" applyFont="1" applyFill="1" applyBorder="1" applyAlignment="1">
      <alignment horizontal="center" vertical="center"/>
    </xf>
    <xf numFmtId="0" fontId="11" fillId="5" borderId="13" xfId="0" applyFont="1" applyFill="1" applyBorder="1" applyAlignment="1">
      <alignment horizontal="center" vertical="center"/>
    </xf>
    <xf numFmtId="0" fontId="11" fillId="5" borderId="15" xfId="0" applyFont="1" applyFill="1" applyBorder="1" applyAlignment="1">
      <alignment horizontal="center" vertical="center"/>
    </xf>
    <xf numFmtId="0" fontId="11" fillId="5" borderId="0" xfId="0" applyFont="1" applyFill="1" applyAlignment="1">
      <alignment horizontal="center" vertical="center"/>
    </xf>
    <xf numFmtId="0" fontId="11" fillId="5" borderId="16" xfId="0" applyFont="1" applyFill="1" applyBorder="1" applyAlignment="1">
      <alignment horizontal="center" vertical="center"/>
    </xf>
    <xf numFmtId="0" fontId="11" fillId="5" borderId="17" xfId="0" applyFont="1" applyFill="1" applyBorder="1" applyAlignment="1">
      <alignment horizontal="center" vertical="center"/>
    </xf>
    <xf numFmtId="0" fontId="11" fillId="5" borderId="18" xfId="0" applyFont="1" applyFill="1" applyBorder="1" applyAlignment="1">
      <alignment horizontal="center" vertical="center"/>
    </xf>
    <xf numFmtId="0" fontId="11" fillId="5" borderId="19" xfId="0" applyFont="1" applyFill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164" fontId="9" fillId="8" borderId="15" xfId="1" applyFont="1" applyFill="1" applyBorder="1" applyAlignment="1">
      <alignment horizontal="center" vertical="center"/>
    </xf>
    <xf numFmtId="164" fontId="9" fillId="8" borderId="0" xfId="1" applyFont="1" applyFill="1" applyBorder="1" applyAlignment="1">
      <alignment horizontal="center" vertical="center"/>
    </xf>
    <xf numFmtId="164" fontId="9" fillId="8" borderId="16" xfId="1" applyFont="1" applyFill="1" applyBorder="1" applyAlignment="1">
      <alignment horizontal="center" vertical="center"/>
    </xf>
    <xf numFmtId="164" fontId="9" fillId="8" borderId="17" xfId="1" applyFont="1" applyFill="1" applyBorder="1" applyAlignment="1">
      <alignment horizontal="center" vertical="center"/>
    </xf>
    <xf numFmtId="164" fontId="9" fillId="8" borderId="18" xfId="1" applyFont="1" applyFill="1" applyBorder="1" applyAlignment="1">
      <alignment horizontal="center" vertical="center"/>
    </xf>
    <xf numFmtId="164" fontId="9" fillId="8" borderId="19" xfId="1" applyFont="1" applyFill="1" applyBorder="1" applyAlignment="1">
      <alignment horizontal="center" vertical="center"/>
    </xf>
    <xf numFmtId="164" fontId="9" fillId="8" borderId="15" xfId="0" applyNumberFormat="1" applyFont="1" applyFill="1" applyBorder="1" applyAlignment="1">
      <alignment horizontal="center" vertical="center"/>
    </xf>
    <xf numFmtId="0" fontId="9" fillId="8" borderId="0" xfId="0" applyFont="1" applyFill="1" applyAlignment="1">
      <alignment horizontal="center" vertical="center"/>
    </xf>
    <xf numFmtId="0" fontId="9" fillId="8" borderId="16" xfId="0" applyFont="1" applyFill="1" applyBorder="1" applyAlignment="1">
      <alignment horizontal="center" vertical="center"/>
    </xf>
    <xf numFmtId="0" fontId="9" fillId="8" borderId="15" xfId="0" applyFont="1" applyFill="1" applyBorder="1" applyAlignment="1">
      <alignment horizontal="center" vertical="center"/>
    </xf>
    <xf numFmtId="0" fontId="9" fillId="8" borderId="17" xfId="0" applyFont="1" applyFill="1" applyBorder="1" applyAlignment="1">
      <alignment horizontal="center" vertical="center"/>
    </xf>
    <xf numFmtId="0" fontId="9" fillId="8" borderId="18" xfId="0" applyFont="1" applyFill="1" applyBorder="1" applyAlignment="1">
      <alignment horizontal="center" vertical="center"/>
    </xf>
    <xf numFmtId="0" fontId="9" fillId="8" borderId="19" xfId="0" applyFont="1" applyFill="1" applyBorder="1" applyAlignment="1">
      <alignment horizontal="center" vertical="center"/>
    </xf>
    <xf numFmtId="0" fontId="9" fillId="3" borderId="15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9" fillId="3" borderId="16" xfId="0" applyFont="1" applyFill="1" applyBorder="1" applyAlignment="1">
      <alignment horizontal="center" vertical="center"/>
    </xf>
    <xf numFmtId="0" fontId="9" fillId="3" borderId="17" xfId="0" applyFont="1" applyFill="1" applyBorder="1" applyAlignment="1">
      <alignment horizontal="center" vertical="center"/>
    </xf>
    <xf numFmtId="0" fontId="9" fillId="3" borderId="18" xfId="0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/>
    </xf>
    <xf numFmtId="0" fontId="9" fillId="4" borderId="15" xfId="0" applyFont="1" applyFill="1" applyBorder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9" fillId="4" borderId="16" xfId="0" applyFont="1" applyFill="1" applyBorder="1" applyAlignment="1">
      <alignment horizontal="center" vertical="center"/>
    </xf>
    <xf numFmtId="0" fontId="9" fillId="4" borderId="17" xfId="0" applyFont="1" applyFill="1" applyBorder="1" applyAlignment="1">
      <alignment horizontal="center" vertical="center"/>
    </xf>
    <xf numFmtId="0" fontId="9" fillId="4" borderId="18" xfId="0" applyFont="1" applyFill="1" applyBorder="1" applyAlignment="1">
      <alignment horizontal="center" vertical="center"/>
    </xf>
    <xf numFmtId="0" fontId="9" fillId="4" borderId="19" xfId="0" applyFont="1" applyFill="1" applyBorder="1" applyAlignment="1">
      <alignment horizontal="center" vertical="center"/>
    </xf>
    <xf numFmtId="9" fontId="9" fillId="3" borderId="15" xfId="2" applyFont="1" applyFill="1" applyBorder="1" applyAlignment="1">
      <alignment horizontal="center" vertical="center"/>
    </xf>
    <xf numFmtId="9" fontId="9" fillId="3" borderId="0" xfId="2" applyFont="1" applyFill="1" applyBorder="1" applyAlignment="1">
      <alignment horizontal="center" vertical="center"/>
    </xf>
    <xf numFmtId="9" fontId="9" fillId="3" borderId="16" xfId="2" applyFont="1" applyFill="1" applyBorder="1" applyAlignment="1">
      <alignment horizontal="center" vertical="center"/>
    </xf>
    <xf numFmtId="9" fontId="9" fillId="3" borderId="17" xfId="2" applyFont="1" applyFill="1" applyBorder="1" applyAlignment="1">
      <alignment horizontal="center" vertical="center"/>
    </xf>
    <xf numFmtId="9" fontId="9" fillId="3" borderId="18" xfId="2" applyFont="1" applyFill="1" applyBorder="1" applyAlignment="1">
      <alignment horizontal="center" vertical="center"/>
    </xf>
    <xf numFmtId="9" fontId="9" fillId="3" borderId="19" xfId="2" applyFont="1" applyFill="1" applyBorder="1" applyAlignment="1">
      <alignment horizontal="center" vertical="center"/>
    </xf>
  </cellXfs>
  <cellStyles count="3">
    <cellStyle name="Prozent" xfId="2" builtinId="5"/>
    <cellStyle name="Standard" xfId="0" builtinId="0"/>
    <cellStyle name="Währung" xfId="1" builtinId="4"/>
  </cellStyles>
  <dxfs count="1">
    <dxf>
      <font>
        <color rgb="FF9C0006"/>
      </font>
      <fill>
        <patternFill patternType="none">
          <bgColor auto="1"/>
        </patternFill>
      </fill>
    </dxf>
  </dxfs>
  <tableStyles count="0" defaultTableStyle="TableStyleMedium2" defaultPivotStyle="PivotStyleLight16"/>
  <colors>
    <mruColors>
      <color rgb="FF87F874"/>
      <color rgb="FFFF8585"/>
      <color rgb="FFFF6161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Individual</a:t>
            </a:r>
            <a:r>
              <a:rPr lang="en-US" baseline="0"/>
              <a:t> Trade Profit</a:t>
            </a:r>
            <a:endParaRPr lang="en-US"/>
          </a:p>
        </c:rich>
      </c:tx>
      <c:layout>
        <c:manualLayout>
          <c:xMode val="edge"/>
          <c:yMode val="edge"/>
          <c:x val="1.8125990644950282E-2"/>
          <c:y val="2.764016638509607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'Day Trading'!$F$8:$F$55</c:f>
              <c:numCache>
                <c:formatCode>_("$"* #,##0.00_);_("$"* \(#,##0.00\);_("$"* "-"??_);_(@_)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D6D-46F4-8978-EC7117E78F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6242488"/>
        <c:axId val="438680080"/>
      </c:lineChart>
      <c:catAx>
        <c:axId val="366242488"/>
        <c:scaling>
          <c:orientation val="minMax"/>
        </c:scaling>
        <c:delete val="0"/>
        <c:axPos val="b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38680080"/>
        <c:crosses val="autoZero"/>
        <c:auto val="1"/>
        <c:lblAlgn val="ctr"/>
        <c:lblOffset val="100"/>
        <c:noMultiLvlLbl val="0"/>
      </c:catAx>
      <c:valAx>
        <c:axId val="438680080"/>
        <c:scaling>
          <c:orientation val="minMax"/>
        </c:scaling>
        <c:delete val="0"/>
        <c:axPos val="l"/>
        <c:numFmt formatCode="_(&quot;$&quot;* #,##0.00_);_(&quot;$&quot;* \(#,##0.00\);_(&quot;$&quot;* &quot;-&quot;??_);_(@_)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66242488"/>
        <c:crosses val="autoZero"/>
        <c:crossBetween val="between"/>
      </c:valAx>
      <c:spPr>
        <a:solidFill>
          <a:schemeClr val="accent4">
            <a:lumMod val="40000"/>
            <a:lumOff val="60000"/>
          </a:schemeClr>
        </a:solidFill>
        <a:ln>
          <a:noFill/>
        </a:ln>
        <a:effectLst/>
      </c:spPr>
    </c:plotArea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Monthly Gain</a:t>
            </a:r>
          </a:p>
        </c:rich>
      </c:tx>
      <c:layout>
        <c:manualLayout>
          <c:xMode val="edge"/>
          <c:yMode val="edge"/>
          <c:x val="2.4433068610145256E-2"/>
          <c:y val="2.841279843692321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'Day Trading'!$N$8:$N$10</c:f>
              <c:strCache>
                <c:ptCount val="3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'Day Trading'!$M$11:$M$19</c:f>
              <c:numCache>
                <c:formatCode>_("$"* #,##0.00_);_("$"* \(#,##0.00\);_("$"* "-"??_);_(@_)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cat>
          <c:val>
            <c:numRef>
              <c:f>'Day Trading'!$N$11:$N$19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55-4268-BED5-3EF1B15629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38365744"/>
        <c:axId val="438369344"/>
      </c:barChart>
      <c:catAx>
        <c:axId val="438365744"/>
        <c:scaling>
          <c:orientation val="minMax"/>
        </c:scaling>
        <c:delete val="0"/>
        <c:axPos val="b"/>
        <c:numFmt formatCode="_(&quot;$&quot;* #,##0.00_);_(&quot;$&quot;* \(#,##0.00\);_(&quot;$&quot;* &quot;-&quot;??_);_(@_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38369344"/>
        <c:crosses val="autoZero"/>
        <c:auto val="1"/>
        <c:lblAlgn val="ctr"/>
        <c:lblOffset val="100"/>
        <c:noMultiLvlLbl val="0"/>
      </c:catAx>
      <c:valAx>
        <c:axId val="438369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383657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accent4">
        <a:lumMod val="20000"/>
        <a:lumOff val="80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'Day Trading'!$M$21</c:f>
              <c:strCache>
                <c:ptCount val="1"/>
                <c:pt idx="0">
                  <c:v>Win Amount Total</c:v>
                </c:pt>
              </c:strCache>
            </c:strRef>
          </c:tx>
          <c:spPr>
            <a:solidFill>
              <a:srgbClr val="87F87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2"/>
              <c:pt idx="0">
                <c:v>2</c:v>
              </c:pt>
              <c:pt idx="1">
                <c:v>3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'Day Trading'!$M$22:$M$27</c15:sqref>
                  </c15:fullRef>
                </c:ext>
              </c:extLst>
              <c:f>'Day Trading'!$M$23:$M$24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D8D-4C2A-9C6E-7636C20B8461}"/>
            </c:ext>
          </c:extLst>
        </c:ser>
        <c:ser>
          <c:idx val="2"/>
          <c:order val="2"/>
          <c:tx>
            <c:strRef>
              <c:f>'Day Trading'!$O$21</c:f>
              <c:strCache>
                <c:ptCount val="1"/>
                <c:pt idx="0">
                  <c:v>Loss Amount Total</c:v>
                </c:pt>
              </c:strCache>
            </c:strRef>
          </c:tx>
          <c:spPr>
            <a:solidFill>
              <a:srgbClr val="FF8585"/>
            </a:solidFill>
            <a:ln>
              <a:noFill/>
            </a:ln>
            <a:effectLst/>
          </c:spPr>
          <c:invertIfNegative val="0"/>
          <c:cat>
            <c:strLit>
              <c:ptCount val="2"/>
              <c:pt idx="0">
                <c:v>2</c:v>
              </c:pt>
              <c:pt idx="1">
                <c:v>3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'Day Trading'!$O$22:$O$27</c15:sqref>
                  </c15:fullRef>
                </c:ext>
              </c:extLst>
              <c:f>'Day Trading'!$O$23:$O$24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D8D-4C2A-9C6E-7636C20B84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38675760"/>
        <c:axId val="438677920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'Day Trading'!$N$21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val>
                  <c:numRef>
                    <c:extLst>
                      <c:ext uri="{02D57815-91ED-43cb-92C2-25804820EDAC}">
                        <c15:fullRef>
                          <c15:sqref>'Day Trading'!$N$22:$N$27</c15:sqref>
                        </c15:fullRef>
                        <c15:formulaRef>
                          <c15:sqref>'Day Trading'!$N$23:$N$24</c15:sqref>
                        </c15:formulaRef>
                      </c:ext>
                    </c:extLst>
                    <c:numCache>
                      <c:formatCode>General</c:formatCode>
                      <c:ptCount val="2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3-9D8D-4C2A-9C6E-7636C20B8461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'Day Trading'!$P$21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'Day Trading'!$P$22:$P$27</c15:sqref>
                        </c15:fullRef>
                        <c15:formulaRef>
                          <c15:sqref>'Day Trading'!$P$23:$P$24</c15:sqref>
                        </c15:formulaRef>
                      </c:ext>
                    </c:extLst>
                    <c:numCache>
                      <c:formatCode>General</c:formatCode>
                      <c:ptCount val="2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9D8D-4C2A-9C6E-7636C20B8461}"/>
                  </c:ext>
                </c:extLst>
              </c15:ser>
            </c15:filteredBarSeries>
          </c:ext>
        </c:extLst>
      </c:barChart>
      <c:catAx>
        <c:axId val="438675760"/>
        <c:scaling>
          <c:orientation val="minMax"/>
        </c:scaling>
        <c:delete val="1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crossAx val="438677920"/>
        <c:crosses val="autoZero"/>
        <c:auto val="1"/>
        <c:lblAlgn val="ctr"/>
        <c:lblOffset val="100"/>
        <c:noMultiLvlLbl val="0"/>
      </c:catAx>
      <c:valAx>
        <c:axId val="438677920"/>
        <c:scaling>
          <c:orientation val="minMax"/>
        </c:scaling>
        <c:delete val="0"/>
        <c:axPos val="l"/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38675760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</c:dTable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accent6">
        <a:lumMod val="20000"/>
        <a:lumOff val="80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all" spc="5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Win/Losses Percentage</a:t>
            </a:r>
          </a:p>
        </c:rich>
      </c:tx>
      <c:layout>
        <c:manualLayout>
          <c:xMode val="edge"/>
          <c:yMode val="edge"/>
          <c:x val="2.9353227962213062E-2"/>
          <c:y val="3.268360724083443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all" spc="5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doughnutChart>
        <c:varyColors val="1"/>
        <c:ser>
          <c:idx val="0"/>
          <c:order val="0"/>
          <c:spPr>
            <a:solidFill>
              <a:srgbClr val="C00000"/>
            </a:solidFill>
          </c:spPr>
          <c:dPt>
            <c:idx val="0"/>
            <c:bubble3D val="0"/>
            <c:spPr>
              <a:solidFill>
                <a:srgbClr val="87F874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6-0CFA-43A0-A1C9-E47128A00E17}"/>
              </c:ext>
            </c:extLst>
          </c:dPt>
          <c:dPt>
            <c:idx val="1"/>
            <c:bubble3D val="0"/>
            <c:spPr>
              <a:solidFill>
                <a:srgbClr val="C00000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B9C5-9E4A-946F-9283471F8B15}"/>
              </c:ext>
            </c:extLst>
          </c:dPt>
          <c:dPt>
            <c:idx val="2"/>
            <c:bubble3D val="0"/>
            <c:spPr>
              <a:solidFill>
                <a:srgbClr val="C00000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B9C5-9E4A-946F-9283471F8B15}"/>
              </c:ext>
            </c:extLst>
          </c:dPt>
          <c:dPt>
            <c:idx val="3"/>
            <c:bubble3D val="0"/>
            <c:spPr>
              <a:solidFill>
                <a:srgbClr val="FF6161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0CFA-43A0-A1C9-E47128A00E17}"/>
              </c:ext>
            </c:extLst>
          </c:dPt>
          <c:dPt>
            <c:idx val="4"/>
            <c:bubble3D val="0"/>
            <c:spPr>
              <a:solidFill>
                <a:srgbClr val="C00000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B9C5-9E4A-946F-9283471F8B15}"/>
              </c:ext>
            </c:extLst>
          </c:dPt>
          <c:dPt>
            <c:idx val="5"/>
            <c:bubble3D val="0"/>
            <c:spPr>
              <a:solidFill>
                <a:srgbClr val="C00000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B-B9C5-9E4A-946F-9283471F8B1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('Day Trading Dashboard'!$B$13:$D$13,'Day Trading Dashboard'!$F$13:$H$13)</c:f>
              <c:strCache>
                <c:ptCount val="4"/>
                <c:pt idx="0">
                  <c:v>Wins</c:v>
                </c:pt>
                <c:pt idx="3">
                  <c:v>Losses</c:v>
                </c:pt>
              </c:strCache>
            </c:strRef>
          </c:cat>
          <c:val>
            <c:numRef>
              <c:f>('Day Trading Dashboard'!$B$14:$D$14,'Day Trading Dashboard'!$F$14:$H$14)</c:f>
              <c:numCache>
                <c:formatCode>General</c:formatCode>
                <c:ptCount val="6"/>
                <c:pt idx="0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FA-43A0-A1C9-E47128A00E1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  <c:extLst>
          <c:ext xmlns:c15="http://schemas.microsoft.com/office/drawing/2012/chart" uri="{02D57815-91ED-43cb-92C2-25804820EDAC}">
            <c15:filteredPieSeries>
              <c15:ser>
                <c:idx val="1"/>
                <c:order val="1"/>
                <c:dPt>
                  <c:idx val="0"/>
                  <c:bubble3D val="0"/>
                  <c:spPr>
                    <a:solidFill>
                      <a:schemeClr val="accent1"/>
                    </a:solidFill>
                    <a:ln>
                      <a:noFill/>
                    </a:ln>
                    <a:effectLst/>
                    <a:scene3d>
                      <a:camera prst="orthographicFront"/>
                      <a:lightRig rig="brightRoom" dir="t"/>
                    </a:scene3d>
                    <a:sp3d prstMaterial="flat">
                      <a:bevelT w="50800" h="101600" prst="angle"/>
                      <a:contourClr>
                        <a:srgbClr val="000000"/>
                      </a:contourClr>
                    </a:sp3d>
                  </c:spPr>
                  <c:extLst>
                    <c:ext xmlns:c16="http://schemas.microsoft.com/office/drawing/2014/chart" uri="{C3380CC4-5D6E-409C-BE32-E72D297353CC}">
                      <c16:uniqueId val="{0000000D-B9C5-9E4A-946F-9283471F8B15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>
                      <a:noFill/>
                    </a:ln>
                    <a:effectLst/>
                    <a:scene3d>
                      <a:camera prst="orthographicFront"/>
                      <a:lightRig rig="brightRoom" dir="t"/>
                    </a:scene3d>
                    <a:sp3d prstMaterial="flat">
                      <a:bevelT w="50800" h="101600" prst="angle"/>
                      <a:contourClr>
                        <a:srgbClr val="000000"/>
                      </a:contourClr>
                    </a:sp3d>
                  </c:spPr>
                  <c:extLst>
                    <c:ext xmlns:c16="http://schemas.microsoft.com/office/drawing/2014/chart" uri="{C3380CC4-5D6E-409C-BE32-E72D297353CC}">
                      <c16:uniqueId val="{0000000F-B9C5-9E4A-946F-9283471F8B15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>
                      <a:noFill/>
                    </a:ln>
                    <a:effectLst/>
                    <a:scene3d>
                      <a:camera prst="orthographicFront"/>
                      <a:lightRig rig="brightRoom" dir="t"/>
                    </a:scene3d>
                    <a:sp3d prstMaterial="flat">
                      <a:bevelT w="50800" h="101600" prst="angle"/>
                      <a:contourClr>
                        <a:srgbClr val="000000"/>
                      </a:contourClr>
                    </a:sp3d>
                  </c:spPr>
                  <c:extLst>
                    <c:ext xmlns:c16="http://schemas.microsoft.com/office/drawing/2014/chart" uri="{C3380CC4-5D6E-409C-BE32-E72D297353CC}">
                      <c16:uniqueId val="{00000011-B9C5-9E4A-946F-9283471F8B15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>
                      <a:noFill/>
                    </a:ln>
                    <a:effectLst/>
                    <a:scene3d>
                      <a:camera prst="orthographicFront"/>
                      <a:lightRig rig="brightRoom" dir="t"/>
                    </a:scene3d>
                    <a:sp3d prstMaterial="flat">
                      <a:bevelT w="50800" h="101600" prst="angle"/>
                      <a:contourClr>
                        <a:srgbClr val="000000"/>
                      </a:contourClr>
                    </a:sp3d>
                  </c:spPr>
                  <c:extLst>
                    <c:ext xmlns:c16="http://schemas.microsoft.com/office/drawing/2014/chart" uri="{C3380CC4-5D6E-409C-BE32-E72D297353CC}">
                      <c16:uniqueId val="{00000013-B9C5-9E4A-946F-9283471F8B15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>
                      <a:noFill/>
                    </a:ln>
                    <a:effectLst/>
                    <a:scene3d>
                      <a:camera prst="orthographicFront"/>
                      <a:lightRig rig="brightRoom" dir="t"/>
                    </a:scene3d>
                    <a:sp3d prstMaterial="flat">
                      <a:bevelT w="50800" h="101600" prst="angle"/>
                      <a:contourClr>
                        <a:srgbClr val="000000"/>
                      </a:contourClr>
                    </a:sp3d>
                  </c:spPr>
                  <c:extLst>
                    <c:ext xmlns:c16="http://schemas.microsoft.com/office/drawing/2014/chart" uri="{C3380CC4-5D6E-409C-BE32-E72D297353CC}">
                      <c16:uniqueId val="{00000015-B9C5-9E4A-946F-9283471F8B15}"/>
                    </c:ext>
                  </c:extLst>
                </c:dPt>
                <c:dPt>
                  <c:idx val="5"/>
                  <c:bubble3D val="0"/>
                  <c:spPr>
                    <a:solidFill>
                      <a:schemeClr val="accent6"/>
                    </a:solidFill>
                    <a:ln>
                      <a:noFill/>
                    </a:ln>
                    <a:effectLst/>
                    <a:scene3d>
                      <a:camera prst="orthographicFront"/>
                      <a:lightRig rig="brightRoom" dir="t"/>
                    </a:scene3d>
                    <a:sp3d prstMaterial="flat">
                      <a:bevelT w="50800" h="101600" prst="angle"/>
                      <a:contourClr>
                        <a:srgbClr val="000000"/>
                      </a:contourClr>
                    </a:sp3d>
                  </c:spPr>
                  <c:extLst>
                    <c:ext xmlns:c16="http://schemas.microsoft.com/office/drawing/2014/chart" uri="{C3380CC4-5D6E-409C-BE32-E72D297353CC}">
                      <c16:uniqueId val="{00000017-B9C5-9E4A-946F-9283471F8B15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de-DE"/>
                    </a:p>
                  </c:txPr>
                  <c:showLegendKey val="0"/>
                  <c:showVal val="0"/>
                  <c:showCatName val="0"/>
                  <c:showSerName val="0"/>
                  <c:showPercent val="1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>
                    <c:ext uri="{CE6537A1-D6FC-4f65-9D91-7224C49458BB}"/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('Day Trading Dashboard'!$B$13:$D$13,'Day Trading Dashboard'!$F$13:$H$13)</c15:sqref>
                        </c15:formulaRef>
                      </c:ext>
                    </c:extLst>
                    <c:strCache>
                      <c:ptCount val="4"/>
                      <c:pt idx="0">
                        <c:v>Wins</c:v>
                      </c:pt>
                      <c:pt idx="3">
                        <c:v>Losses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('Day Trading Dashboard'!$B$15:$D$15,'Day Trading Dashboard'!$F$15:$H$15)</c15:sqref>
                        </c15:formulaRef>
                      </c:ext>
                    </c:extLst>
                    <c:numCache>
                      <c:formatCode>General</c:formatCode>
                      <c:ptCount val="6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0CFA-43A0-A1C9-E47128A00E17}"/>
                  </c:ext>
                </c:extLst>
              </c15:ser>
            </c15:filteredPieSeries>
            <c15:filteredPieSeries>
              <c15:ser>
                <c:idx val="2"/>
                <c:order val="2"/>
                <c:dPt>
                  <c:idx val="0"/>
                  <c:bubble3D val="0"/>
                  <c:spPr>
                    <a:solidFill>
                      <a:schemeClr val="accent1"/>
                    </a:solidFill>
                    <a:ln>
                      <a:noFill/>
                    </a:ln>
                    <a:effectLst/>
                    <a:scene3d>
                      <a:camera prst="orthographicFront"/>
                      <a:lightRig rig="brightRoom" dir="t"/>
                    </a:scene3d>
                    <a:sp3d prstMaterial="flat">
                      <a:bevelT w="50800" h="101600" prst="angle"/>
                      <a:contourClr>
                        <a:srgbClr val="000000"/>
                      </a:contourClr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19-B9C5-9E4A-946F-9283471F8B15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>
                      <a:noFill/>
                    </a:ln>
                    <a:effectLst/>
                    <a:scene3d>
                      <a:camera prst="orthographicFront"/>
                      <a:lightRig rig="brightRoom" dir="t"/>
                    </a:scene3d>
                    <a:sp3d prstMaterial="flat">
                      <a:bevelT w="50800" h="101600" prst="angle"/>
                      <a:contourClr>
                        <a:srgbClr val="000000"/>
                      </a:contourClr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1B-B9C5-9E4A-946F-9283471F8B15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>
                      <a:noFill/>
                    </a:ln>
                    <a:effectLst/>
                    <a:scene3d>
                      <a:camera prst="orthographicFront"/>
                      <a:lightRig rig="brightRoom" dir="t"/>
                    </a:scene3d>
                    <a:sp3d prstMaterial="flat">
                      <a:bevelT w="50800" h="101600" prst="angle"/>
                      <a:contourClr>
                        <a:srgbClr val="000000"/>
                      </a:contourClr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1D-B9C5-9E4A-946F-9283471F8B15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>
                      <a:noFill/>
                    </a:ln>
                    <a:effectLst/>
                    <a:scene3d>
                      <a:camera prst="orthographicFront"/>
                      <a:lightRig rig="brightRoom" dir="t"/>
                    </a:scene3d>
                    <a:sp3d prstMaterial="flat">
                      <a:bevelT w="50800" h="101600" prst="angle"/>
                      <a:contourClr>
                        <a:srgbClr val="000000"/>
                      </a:contourClr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1F-B9C5-9E4A-946F-9283471F8B15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>
                      <a:noFill/>
                    </a:ln>
                    <a:effectLst/>
                    <a:scene3d>
                      <a:camera prst="orthographicFront"/>
                      <a:lightRig rig="brightRoom" dir="t"/>
                    </a:scene3d>
                    <a:sp3d prstMaterial="flat">
                      <a:bevelT w="50800" h="101600" prst="angle"/>
                      <a:contourClr>
                        <a:srgbClr val="000000"/>
                      </a:contourClr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21-B9C5-9E4A-946F-9283471F8B15}"/>
                    </c:ext>
                  </c:extLst>
                </c:dPt>
                <c:dPt>
                  <c:idx val="5"/>
                  <c:bubble3D val="0"/>
                  <c:spPr>
                    <a:solidFill>
                      <a:schemeClr val="accent6"/>
                    </a:solidFill>
                    <a:ln>
                      <a:noFill/>
                    </a:ln>
                    <a:effectLst/>
                    <a:scene3d>
                      <a:camera prst="orthographicFront"/>
                      <a:lightRig rig="brightRoom" dir="t"/>
                    </a:scene3d>
                    <a:sp3d prstMaterial="flat">
                      <a:bevelT w="50800" h="101600" prst="angle"/>
                      <a:contourClr>
                        <a:srgbClr val="000000"/>
                      </a:contourClr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23-B9C5-9E4A-946F-9283471F8B15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de-DE"/>
                    </a:p>
                  </c:txPr>
                  <c:showLegendKey val="0"/>
                  <c:showVal val="0"/>
                  <c:showCatName val="0"/>
                  <c:showSerName val="0"/>
                  <c:showPercent val="1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 xmlns:c15="http://schemas.microsoft.com/office/drawing/2012/chart">
                    <c:ext xmlns:c15="http://schemas.microsoft.com/office/drawing/2012/chart" uri="{CE6537A1-D6FC-4f65-9D91-7224C49458BB}"/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('Day Trading Dashboard'!$B$13:$D$13,'Day Trading Dashboard'!$F$13:$H$13)</c15:sqref>
                        </c15:formulaRef>
                      </c:ext>
                    </c:extLst>
                    <c:strCache>
                      <c:ptCount val="4"/>
                      <c:pt idx="0">
                        <c:v>Wins</c:v>
                      </c:pt>
                      <c:pt idx="3">
                        <c:v>Losses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('Day Trading Dashboard'!$B$16:$D$16,'Day Trading Dashboard'!$F$16:$H$16)</c15:sqref>
                        </c15:formulaRef>
                      </c:ext>
                    </c:extLst>
                    <c:numCache>
                      <c:formatCode>General</c:formatCode>
                      <c:ptCount val="6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0CFA-43A0-A1C9-E47128A00E17}"/>
                  </c:ext>
                </c:extLst>
              </c15:ser>
            </c15:filteredPieSeries>
            <c15:filteredPieSeries>
              <c15:ser>
                <c:idx val="3"/>
                <c:order val="3"/>
                <c:dPt>
                  <c:idx val="0"/>
                  <c:bubble3D val="0"/>
                  <c:spPr>
                    <a:solidFill>
                      <a:schemeClr val="accent1"/>
                    </a:solidFill>
                    <a:ln>
                      <a:noFill/>
                    </a:ln>
                    <a:effectLst/>
                    <a:scene3d>
                      <a:camera prst="orthographicFront"/>
                      <a:lightRig rig="brightRoom" dir="t"/>
                    </a:scene3d>
                    <a:sp3d prstMaterial="flat">
                      <a:bevelT w="50800" h="101600" prst="angle"/>
                      <a:contourClr>
                        <a:srgbClr val="000000"/>
                      </a:contourClr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25-B9C5-9E4A-946F-9283471F8B15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>
                      <a:noFill/>
                    </a:ln>
                    <a:effectLst/>
                    <a:scene3d>
                      <a:camera prst="orthographicFront"/>
                      <a:lightRig rig="brightRoom" dir="t"/>
                    </a:scene3d>
                    <a:sp3d prstMaterial="flat">
                      <a:bevelT w="50800" h="101600" prst="angle"/>
                      <a:contourClr>
                        <a:srgbClr val="000000"/>
                      </a:contourClr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27-B9C5-9E4A-946F-9283471F8B15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>
                      <a:noFill/>
                    </a:ln>
                    <a:effectLst/>
                    <a:scene3d>
                      <a:camera prst="orthographicFront"/>
                      <a:lightRig rig="brightRoom" dir="t"/>
                    </a:scene3d>
                    <a:sp3d prstMaterial="flat">
                      <a:bevelT w="50800" h="101600" prst="angle"/>
                      <a:contourClr>
                        <a:srgbClr val="000000"/>
                      </a:contourClr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29-B9C5-9E4A-946F-9283471F8B15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>
                      <a:noFill/>
                    </a:ln>
                    <a:effectLst/>
                    <a:scene3d>
                      <a:camera prst="orthographicFront"/>
                      <a:lightRig rig="brightRoom" dir="t"/>
                    </a:scene3d>
                    <a:sp3d prstMaterial="flat">
                      <a:bevelT w="50800" h="101600" prst="angle"/>
                      <a:contourClr>
                        <a:srgbClr val="000000"/>
                      </a:contourClr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2B-B9C5-9E4A-946F-9283471F8B15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>
                      <a:noFill/>
                    </a:ln>
                    <a:effectLst/>
                    <a:scene3d>
                      <a:camera prst="orthographicFront"/>
                      <a:lightRig rig="brightRoom" dir="t"/>
                    </a:scene3d>
                    <a:sp3d prstMaterial="flat">
                      <a:bevelT w="50800" h="101600" prst="angle"/>
                      <a:contourClr>
                        <a:srgbClr val="000000"/>
                      </a:contourClr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2D-B9C5-9E4A-946F-9283471F8B15}"/>
                    </c:ext>
                  </c:extLst>
                </c:dPt>
                <c:dPt>
                  <c:idx val="5"/>
                  <c:bubble3D val="0"/>
                  <c:spPr>
                    <a:solidFill>
                      <a:schemeClr val="accent6"/>
                    </a:solidFill>
                    <a:ln>
                      <a:noFill/>
                    </a:ln>
                    <a:effectLst/>
                    <a:scene3d>
                      <a:camera prst="orthographicFront"/>
                      <a:lightRig rig="brightRoom" dir="t"/>
                    </a:scene3d>
                    <a:sp3d prstMaterial="flat">
                      <a:bevelT w="50800" h="101600" prst="angle"/>
                      <a:contourClr>
                        <a:srgbClr val="000000"/>
                      </a:contourClr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2F-B9C5-9E4A-946F-9283471F8B15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de-DE"/>
                    </a:p>
                  </c:txPr>
                  <c:showLegendKey val="0"/>
                  <c:showVal val="0"/>
                  <c:showCatName val="0"/>
                  <c:showSerName val="0"/>
                  <c:showPercent val="1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 xmlns:c15="http://schemas.microsoft.com/office/drawing/2012/chart">
                    <c:ext xmlns:c15="http://schemas.microsoft.com/office/drawing/2012/chart" uri="{CE6537A1-D6FC-4f65-9D91-7224C49458BB}"/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('Day Trading Dashboard'!$B$13:$D$13,'Day Trading Dashboard'!$F$13:$H$13)</c15:sqref>
                        </c15:formulaRef>
                      </c:ext>
                    </c:extLst>
                    <c:strCache>
                      <c:ptCount val="4"/>
                      <c:pt idx="0">
                        <c:v>Wins</c:v>
                      </c:pt>
                      <c:pt idx="3">
                        <c:v>Losses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('Day Trading Dashboard'!$B$17:$D$17,'Day Trading Dashboard'!$F$17:$H$17)</c15:sqref>
                        </c15:formulaRef>
                      </c:ext>
                    </c:extLst>
                    <c:numCache>
                      <c:formatCode>General</c:formatCode>
                      <c:ptCount val="6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0CFA-43A0-A1C9-E47128A00E17}"/>
                  </c:ext>
                </c:extLst>
              </c15:ser>
            </c15:filteredPieSeries>
            <c15:filteredPieSeries>
              <c15:ser>
                <c:idx val="4"/>
                <c:order val="4"/>
                <c:dPt>
                  <c:idx val="0"/>
                  <c:bubble3D val="0"/>
                  <c:spPr>
                    <a:solidFill>
                      <a:schemeClr val="accent1"/>
                    </a:solidFill>
                    <a:ln>
                      <a:noFill/>
                    </a:ln>
                    <a:effectLst/>
                    <a:scene3d>
                      <a:camera prst="orthographicFront"/>
                      <a:lightRig rig="brightRoom" dir="t"/>
                    </a:scene3d>
                    <a:sp3d prstMaterial="flat">
                      <a:bevelT w="50800" h="101600" prst="angle"/>
                      <a:contourClr>
                        <a:srgbClr val="000000"/>
                      </a:contourClr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31-B9C5-9E4A-946F-9283471F8B15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>
                      <a:noFill/>
                    </a:ln>
                    <a:effectLst/>
                    <a:scene3d>
                      <a:camera prst="orthographicFront"/>
                      <a:lightRig rig="brightRoom" dir="t"/>
                    </a:scene3d>
                    <a:sp3d prstMaterial="flat">
                      <a:bevelT w="50800" h="101600" prst="angle"/>
                      <a:contourClr>
                        <a:srgbClr val="000000"/>
                      </a:contourClr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33-B9C5-9E4A-946F-9283471F8B15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>
                      <a:noFill/>
                    </a:ln>
                    <a:effectLst/>
                    <a:scene3d>
                      <a:camera prst="orthographicFront"/>
                      <a:lightRig rig="brightRoom" dir="t"/>
                    </a:scene3d>
                    <a:sp3d prstMaterial="flat">
                      <a:bevelT w="50800" h="101600" prst="angle"/>
                      <a:contourClr>
                        <a:srgbClr val="000000"/>
                      </a:contourClr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35-B9C5-9E4A-946F-9283471F8B15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>
                      <a:noFill/>
                    </a:ln>
                    <a:effectLst/>
                    <a:scene3d>
                      <a:camera prst="orthographicFront"/>
                      <a:lightRig rig="brightRoom" dir="t"/>
                    </a:scene3d>
                    <a:sp3d prstMaterial="flat">
                      <a:bevelT w="50800" h="101600" prst="angle"/>
                      <a:contourClr>
                        <a:srgbClr val="000000"/>
                      </a:contourClr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37-B9C5-9E4A-946F-9283471F8B15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>
                      <a:noFill/>
                    </a:ln>
                    <a:effectLst/>
                    <a:scene3d>
                      <a:camera prst="orthographicFront"/>
                      <a:lightRig rig="brightRoom" dir="t"/>
                    </a:scene3d>
                    <a:sp3d prstMaterial="flat">
                      <a:bevelT w="50800" h="101600" prst="angle"/>
                      <a:contourClr>
                        <a:srgbClr val="000000"/>
                      </a:contourClr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39-B9C5-9E4A-946F-9283471F8B15}"/>
                    </c:ext>
                  </c:extLst>
                </c:dPt>
                <c:dPt>
                  <c:idx val="5"/>
                  <c:bubble3D val="0"/>
                  <c:spPr>
                    <a:solidFill>
                      <a:schemeClr val="accent6"/>
                    </a:solidFill>
                    <a:ln>
                      <a:noFill/>
                    </a:ln>
                    <a:effectLst/>
                    <a:scene3d>
                      <a:camera prst="orthographicFront"/>
                      <a:lightRig rig="brightRoom" dir="t"/>
                    </a:scene3d>
                    <a:sp3d prstMaterial="flat">
                      <a:bevelT w="50800" h="101600" prst="angle"/>
                      <a:contourClr>
                        <a:srgbClr val="000000"/>
                      </a:contourClr>
                    </a:sp3d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3B-B9C5-9E4A-946F-9283471F8B15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de-DE"/>
                    </a:p>
                  </c:txPr>
                  <c:showLegendKey val="0"/>
                  <c:showVal val="0"/>
                  <c:showCatName val="0"/>
                  <c:showSerName val="0"/>
                  <c:showPercent val="1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 xmlns:c15="http://schemas.microsoft.com/office/drawing/2012/chart">
                    <c:ext xmlns:c15="http://schemas.microsoft.com/office/drawing/2012/chart" uri="{CE6537A1-D6FC-4f65-9D91-7224C49458BB}"/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('Day Trading Dashboard'!$B$13:$D$13,'Day Trading Dashboard'!$F$13:$H$13)</c15:sqref>
                        </c15:formulaRef>
                      </c:ext>
                    </c:extLst>
                    <c:strCache>
                      <c:ptCount val="4"/>
                      <c:pt idx="0">
                        <c:v>Wins</c:v>
                      </c:pt>
                      <c:pt idx="3">
                        <c:v>Losses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('Day Trading Dashboard'!$B$18:$D$18,'Day Trading Dashboard'!$F$18:$H$18)</c15:sqref>
                        </c15:formulaRef>
                      </c:ext>
                    </c:extLst>
                    <c:numCache>
                      <c:formatCode>General</c:formatCode>
                      <c:ptCount val="6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0CFA-43A0-A1C9-E47128A00E17}"/>
                  </c:ext>
                </c:extLst>
              </c15:ser>
            </c15:filteredPieSeries>
          </c:ext>
        </c:extLst>
      </c:doughnutChart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accent6">
        <a:lumMod val="20000"/>
        <a:lumOff val="80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Days Traded Profit</a:t>
            </a:r>
          </a:p>
        </c:rich>
      </c:tx>
      <c:layout>
        <c:manualLayout>
          <c:xMode val="edge"/>
          <c:yMode val="edge"/>
          <c:x val="3.7064855600688174E-2"/>
          <c:y val="3.703703703703703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'Day Trading'!$I$8:$I$49</c:f>
              <c:numCache>
                <c:formatCode>m/d/yyyy</c:formatCode>
                <c:ptCount val="42"/>
                <c:pt idx="0">
                  <c:v>0</c:v>
                </c:pt>
              </c:numCache>
            </c:numRef>
          </c:xVal>
          <c:yVal>
            <c:numRef>
              <c:f>'Day Trading'!$J$8:$J$49</c:f>
              <c:numCache>
                <c:formatCode>_("$"* #,##0.00_);_("$"* \(#,##0.00\);_("$"* "-"??_);_(@_)</c:formatCode>
                <c:ptCount val="4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DC5-4953-AF5C-3E3220C328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50007112"/>
        <c:axId val="450011432"/>
      </c:scatterChart>
      <c:valAx>
        <c:axId val="4500071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50011432"/>
        <c:crosses val="autoZero"/>
        <c:crossBetween val="midCat"/>
      </c:valAx>
      <c:valAx>
        <c:axId val="4500114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&quot;$&quot;* #,##0.00_);_(&quot;$&quot;* \(#,##0.00\);_(&quot;$&quot;* &quot;-&quot;??_);_(@_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5000711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accent2">
        <a:lumMod val="40000"/>
        <a:lumOff val="60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scene3d>
        <a:camera prst="orthographicFront"/>
        <a:lightRig rig="brightRoom" dir="t"/>
      </a:scene3d>
      <a:sp3d prstMaterial="flat">
        <a:bevelT w="50800" h="101600" prst="angle"/>
        <a:contourClr>
          <a:srgbClr val="000000"/>
        </a:contourClr>
      </a:sp3d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1" i="0" kern="1200" cap="all" spc="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Relationship Id="rId4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599515</xdr:colOff>
      <xdr:row>27</xdr:row>
      <xdr:rowOff>8124</xdr:rowOff>
    </xdr:from>
    <xdr:to>
      <xdr:col>22</xdr:col>
      <xdr:colOff>294154</xdr:colOff>
      <xdr:row>45</xdr:row>
      <xdr:rowOff>154081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4F789EF-64FF-DD33-BBD6-178F06A1C20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18</xdr:row>
      <xdr:rowOff>76200</xdr:rowOff>
    </xdr:from>
    <xdr:to>
      <xdr:col>12</xdr:col>
      <xdr:colOff>80720</xdr:colOff>
      <xdr:row>31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9C1D843-2501-45AA-A489-BE06FB4090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87586</xdr:colOff>
      <xdr:row>5</xdr:row>
      <xdr:rowOff>0</xdr:rowOff>
    </xdr:from>
    <xdr:to>
      <xdr:col>18</xdr:col>
      <xdr:colOff>0</xdr:colOff>
      <xdr:row>31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8A02FF02-7C91-4137-B433-6F317F8734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10905</xdr:colOff>
      <xdr:row>31</xdr:row>
      <xdr:rowOff>17411</xdr:rowOff>
    </xdr:from>
    <xdr:to>
      <xdr:col>10</xdr:col>
      <xdr:colOff>-1</xdr:colOff>
      <xdr:row>45</xdr:row>
      <xdr:rowOff>25225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5F3D9FB4-FD65-8A3B-E9D4-9B7E853DC0F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16144</xdr:colOff>
      <xdr:row>31</xdr:row>
      <xdr:rowOff>1</xdr:rowOff>
    </xdr:from>
    <xdr:to>
      <xdr:col>17</xdr:col>
      <xdr:colOff>597330</xdr:colOff>
      <xdr:row>45</xdr:row>
      <xdr:rowOff>30997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28B53E65-52C4-40E1-8B6A-1C859E10C6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55"/>
  <sheetViews>
    <sheetView tabSelected="1" zoomScaleNormal="57" workbookViewId="0">
      <selection activeCell="A8" sqref="A8"/>
    </sheetView>
  </sheetViews>
  <sheetFormatPr baseColWidth="10" defaultColWidth="9" defaultRowHeight="15"/>
  <cols>
    <col min="1" max="1" width="15" customWidth="1"/>
    <col min="2" max="2" width="15.42578125" customWidth="1"/>
    <col min="3" max="3" width="13.85546875" customWidth="1"/>
    <col min="4" max="4" width="13.28515625" customWidth="1"/>
    <col min="5" max="5" width="13" customWidth="1"/>
    <col min="6" max="6" width="15.140625" customWidth="1"/>
    <col min="7" max="7" width="17" customWidth="1"/>
    <col min="9" max="9" width="14.7109375" customWidth="1"/>
    <col min="10" max="10" width="11.7109375" bestFit="1" customWidth="1"/>
    <col min="13" max="13" width="15.7109375" customWidth="1"/>
    <col min="14" max="14" width="13.42578125" customWidth="1"/>
    <col min="15" max="15" width="15.42578125" customWidth="1"/>
    <col min="16" max="16" width="12.42578125" customWidth="1"/>
    <col min="19" max="19" width="16.85546875" customWidth="1"/>
    <col min="20" max="20" width="14.85546875" customWidth="1"/>
    <col min="21" max="21" width="14.7109375" customWidth="1"/>
    <col min="26" max="26" width="12.42578125" customWidth="1"/>
    <col min="35" max="35" width="12.140625" customWidth="1"/>
  </cols>
  <sheetData>
    <row r="1" spans="1:52">
      <c r="D1" s="39" t="s">
        <v>36</v>
      </c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1"/>
    </row>
    <row r="2" spans="1:52">
      <c r="D2" s="42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4"/>
    </row>
    <row r="3" spans="1:52">
      <c r="D3" s="42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4"/>
    </row>
    <row r="4" spans="1:52" ht="15.75" thickBot="1">
      <c r="D4" s="45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7"/>
    </row>
    <row r="5" spans="1:52" ht="15.75" thickBot="1"/>
    <row r="6" spans="1:52" ht="26.25">
      <c r="A6" s="56" t="s">
        <v>0</v>
      </c>
      <c r="B6" s="57"/>
      <c r="C6" s="57"/>
      <c r="D6" s="57"/>
      <c r="E6" s="57"/>
      <c r="F6" s="57"/>
      <c r="G6" s="58"/>
      <c r="I6" s="59" t="s">
        <v>1</v>
      </c>
      <c r="J6" s="60"/>
      <c r="M6" s="34">
        <f>SUM(M8:M19)</f>
        <v>0</v>
      </c>
      <c r="N6" s="61" t="s">
        <v>2</v>
      </c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1"/>
      <c r="AM6" s="61"/>
      <c r="AN6" s="61"/>
      <c r="AO6" s="61"/>
      <c r="AP6" s="61"/>
      <c r="AQ6" s="61"/>
      <c r="AR6" s="61"/>
      <c r="AS6" s="62"/>
      <c r="AT6" s="3"/>
      <c r="AU6" s="3"/>
      <c r="AV6" s="3"/>
      <c r="AW6" s="3"/>
      <c r="AX6" s="3"/>
      <c r="AY6" s="3"/>
      <c r="AZ6" s="3"/>
    </row>
    <row r="7" spans="1:52" ht="27" thickBot="1">
      <c r="A7" s="30" t="s">
        <v>3</v>
      </c>
      <c r="B7" s="31" t="s">
        <v>4</v>
      </c>
      <c r="C7" s="31" t="s">
        <v>5</v>
      </c>
      <c r="D7" s="31" t="s">
        <v>6</v>
      </c>
      <c r="E7" s="31" t="s">
        <v>7</v>
      </c>
      <c r="F7" s="31" t="s">
        <v>8</v>
      </c>
      <c r="G7" s="32" t="s">
        <v>9</v>
      </c>
      <c r="I7" s="25" t="s">
        <v>10</v>
      </c>
      <c r="J7" s="26" t="s">
        <v>11</v>
      </c>
      <c r="M7" s="22" t="s">
        <v>12</v>
      </c>
      <c r="N7" s="23">
        <v>2024</v>
      </c>
      <c r="O7" s="23">
        <v>1</v>
      </c>
      <c r="P7" s="23">
        <f>O7+1</f>
        <v>2</v>
      </c>
      <c r="Q7" s="23">
        <f t="shared" ref="Q7:AS7" si="0">P7+1</f>
        <v>3</v>
      </c>
      <c r="R7" s="23">
        <f t="shared" si="0"/>
        <v>4</v>
      </c>
      <c r="S7" s="23">
        <f t="shared" si="0"/>
        <v>5</v>
      </c>
      <c r="T7" s="23">
        <f t="shared" si="0"/>
        <v>6</v>
      </c>
      <c r="U7" s="23">
        <f t="shared" si="0"/>
        <v>7</v>
      </c>
      <c r="V7" s="23">
        <f t="shared" si="0"/>
        <v>8</v>
      </c>
      <c r="W7" s="23">
        <f t="shared" si="0"/>
        <v>9</v>
      </c>
      <c r="X7" s="23">
        <f t="shared" si="0"/>
        <v>10</v>
      </c>
      <c r="Y7" s="23">
        <f t="shared" si="0"/>
        <v>11</v>
      </c>
      <c r="Z7" s="23">
        <f t="shared" si="0"/>
        <v>12</v>
      </c>
      <c r="AA7" s="23">
        <f t="shared" si="0"/>
        <v>13</v>
      </c>
      <c r="AB7" s="23">
        <f t="shared" si="0"/>
        <v>14</v>
      </c>
      <c r="AC7" s="23">
        <f t="shared" si="0"/>
        <v>15</v>
      </c>
      <c r="AD7" s="23">
        <f t="shared" si="0"/>
        <v>16</v>
      </c>
      <c r="AE7" s="23">
        <f t="shared" si="0"/>
        <v>17</v>
      </c>
      <c r="AF7" s="23">
        <f t="shared" si="0"/>
        <v>18</v>
      </c>
      <c r="AG7" s="23">
        <f t="shared" si="0"/>
        <v>19</v>
      </c>
      <c r="AH7" s="23">
        <f t="shared" si="0"/>
        <v>20</v>
      </c>
      <c r="AI7" s="23">
        <f t="shared" si="0"/>
        <v>21</v>
      </c>
      <c r="AJ7" s="23">
        <f t="shared" si="0"/>
        <v>22</v>
      </c>
      <c r="AK7" s="23">
        <f t="shared" si="0"/>
        <v>23</v>
      </c>
      <c r="AL7" s="23">
        <f t="shared" si="0"/>
        <v>24</v>
      </c>
      <c r="AM7" s="23">
        <f t="shared" si="0"/>
        <v>25</v>
      </c>
      <c r="AN7" s="23">
        <f t="shared" si="0"/>
        <v>26</v>
      </c>
      <c r="AO7" s="23">
        <f t="shared" si="0"/>
        <v>27</v>
      </c>
      <c r="AP7" s="23">
        <f t="shared" si="0"/>
        <v>28</v>
      </c>
      <c r="AQ7" s="23">
        <f t="shared" si="0"/>
        <v>29</v>
      </c>
      <c r="AR7" s="23">
        <f t="shared" si="0"/>
        <v>30</v>
      </c>
      <c r="AS7" s="24">
        <f t="shared" si="0"/>
        <v>31</v>
      </c>
    </row>
    <row r="8" spans="1:52">
      <c r="A8" s="27"/>
      <c r="B8" s="28"/>
      <c r="C8" s="28"/>
      <c r="D8" s="28"/>
      <c r="E8" s="28"/>
      <c r="F8" s="29">
        <f>SUM(D8-C8)*E8</f>
        <v>0</v>
      </c>
      <c r="G8" s="1" t="str">
        <f>IF(E8=0,"",IF(F8&gt;0,"W","L"))</f>
        <v/>
      </c>
      <c r="I8" s="19" cm="1">
        <f t="array" ref="I8">_xlfn.UNIQUE(A8:A70)</f>
        <v>0</v>
      </c>
      <c r="J8" s="5" t="str">
        <f>IF(A8=0," ",SUMIF(A8:A56,I8,F8:F56))</f>
        <v xml:space="preserve"> </v>
      </c>
      <c r="L8" s="36">
        <v>1</v>
      </c>
      <c r="M8" s="35">
        <f>SUM(O8:AS8)</f>
        <v>0</v>
      </c>
      <c r="N8" s="20" t="s">
        <v>13</v>
      </c>
      <c r="O8" s="21">
        <f>SUMIF($I$8:$I$46,DATE($N$7,$L8,O$7),J$8:$J46)</f>
        <v>0</v>
      </c>
      <c r="P8" s="21">
        <f>SUMIF($I$8:$I$46,DATE($N$7,$L8,P$7),$J$8:K46)</f>
        <v>0</v>
      </c>
      <c r="Q8" s="21">
        <f>SUMIF($I$8:$I$46,DATE($N$7,$L8,Q$7),$J$8:L46)</f>
        <v>0</v>
      </c>
      <c r="R8" s="21">
        <f>SUMIF($I$8:$I$46,DATE($N$7,$L8,R$7),$J$8:M46)</f>
        <v>0</v>
      </c>
      <c r="S8" s="21">
        <f>SUMIF($I$8:$I$46,DATE($N$7,$L8,S$7),$J$8:N46)</f>
        <v>0</v>
      </c>
      <c r="T8" s="21">
        <f>SUMIF($I$8:$I$46,DATE($N$7,$L8,T$7),$J$8:O46)</f>
        <v>0</v>
      </c>
      <c r="U8" s="21">
        <f>SUMIF($I$8:$I$46,DATE($N$7,$L8,U$7),$J$8:P46)</f>
        <v>0</v>
      </c>
      <c r="V8" s="21">
        <f>SUMIF($I$8:$I$46,DATE($N$7,$L8,V$7),$J$8:Q46)</f>
        <v>0</v>
      </c>
      <c r="W8" s="21">
        <f>SUMIF($I$8:$I$46,DATE($N$7,$L8,W$7),$J$8:R46)</f>
        <v>0</v>
      </c>
      <c r="X8" s="21">
        <f>SUMIF($I$8:$I$46,DATE($N$7,$L8,X$7),$J$8:S46)</f>
        <v>0</v>
      </c>
      <c r="Y8" s="21">
        <f>SUMIF($I$8:$I$46,DATE($N$7,$L8,Y$7),$J$8:T46)</f>
        <v>0</v>
      </c>
      <c r="Z8" s="21">
        <f>SUMIF($I$8:$I$46,DATE($N$7,$L8,Z$7),$J$8:U46)</f>
        <v>0</v>
      </c>
      <c r="AA8" s="21">
        <f>SUMIF($I$8:$I$46,DATE($N$7,$L8,AA$7),$J$8:V46)</f>
        <v>0</v>
      </c>
      <c r="AB8" s="21">
        <f>SUMIF($I$8:$I$46,DATE($N$7,$L8,AB$7),$J$8:W46)</f>
        <v>0</v>
      </c>
      <c r="AC8" s="21">
        <f>SUMIF($I$8:$I$46,DATE($N$7,$L8,AC$7),$J$8:X46)</f>
        <v>0</v>
      </c>
      <c r="AD8" s="21">
        <f>SUMIF($I$8:$I$46,DATE($N$7,$L8,AD$7),$J$8:Y46)</f>
        <v>0</v>
      </c>
      <c r="AE8" s="21">
        <f>SUMIF($I$8:$I$46,DATE($N$7,$L8,AE$7),$J$8:Z46)</f>
        <v>0</v>
      </c>
      <c r="AF8" s="21">
        <f>SUMIF($I$8:$I$46,DATE($N$7,$L8,AF$7),$J$8:AA46)</f>
        <v>0</v>
      </c>
      <c r="AG8" s="21">
        <f>SUMIF($I$8:$I$46,DATE($N$7,$L8,AG$7),$J$8:AB46)</f>
        <v>0</v>
      </c>
      <c r="AH8" s="21">
        <f>SUMIF($I$8:$I$46,DATE($N$7,$L8,AH$7),$J$8:AC46)</f>
        <v>0</v>
      </c>
      <c r="AI8" s="21">
        <f>SUMIF($I$8:$I$46,DATE($N$7,$L8,AI$7),$J$8:AD46)</f>
        <v>0</v>
      </c>
      <c r="AJ8" s="21">
        <f>SUMIF($I$8:$I$46,DATE($N$7,$L8,AJ$7),$J$8:AE46)</f>
        <v>0</v>
      </c>
      <c r="AK8" s="21">
        <f>SUMIF($I$8:$I$46,DATE($N$7,$L8,AK$7),$J$8:AF46)</f>
        <v>0</v>
      </c>
      <c r="AL8" s="21">
        <f>SUMIF($I$8:$I$46,DATE($N$7,$L8,AL$7),$J$8:AG46)</f>
        <v>0</v>
      </c>
      <c r="AM8" s="21">
        <f>SUMIF($I$8:$I$46,DATE($N$7,$L8,AM$7),$J$8:AH46)</f>
        <v>0</v>
      </c>
      <c r="AN8" s="21">
        <f>SUMIF($I$8:$I$46,DATE($N$7,$L8,AN$7),$J$8:AI46)</f>
        <v>0</v>
      </c>
      <c r="AO8" s="21">
        <f>SUMIF($I$8:$I$46,DATE($N$7,$L8,AO$7),$J$8:AJ46)</f>
        <v>0</v>
      </c>
      <c r="AP8" s="21">
        <f>SUMIF($I$8:$I$46,DATE($N$7,$L8,AP$7),$J$8:AK46)</f>
        <v>0</v>
      </c>
      <c r="AQ8" s="21">
        <f>SUMIF($I$8:$I$46,DATE($N$7,$L8,AQ$7),$J$8:AL46)</f>
        <v>0</v>
      </c>
      <c r="AR8" s="21">
        <f>SUMIF($I$8:$I$46,DATE($N$7,$L8,AR$7),$J$8:AM46)</f>
        <v>0</v>
      </c>
      <c r="AS8" s="21">
        <f>SUMIF($I$8:$I$46,DATE($N$7,$L8,AS$7),$J$8:AN46)</f>
        <v>0</v>
      </c>
    </row>
    <row r="9" spans="1:52">
      <c r="A9" s="11"/>
      <c r="B9" s="16"/>
      <c r="C9" s="15"/>
      <c r="D9" s="15"/>
      <c r="E9" s="15"/>
      <c r="F9" s="9">
        <f t="shared" ref="F9:F55" si="1">SUM(D9-C9)*E9</f>
        <v>0</v>
      </c>
      <c r="G9" s="2" t="str">
        <f t="shared" ref="G9:G55" si="2">IF(E9=0,"",IF(F9&gt;0,"W","L"))</f>
        <v/>
      </c>
      <c r="I9" s="19"/>
      <c r="J9" s="6" t="str">
        <f>IF(A9=0,"",SUMIF(A9:A57,I9,F9:F57))</f>
        <v/>
      </c>
      <c r="L9" s="37">
        <f>L8+1</f>
        <v>2</v>
      </c>
      <c r="M9" s="35">
        <f t="shared" ref="M9:M19" si="3">SUM(O9:AS9)</f>
        <v>0</v>
      </c>
      <c r="N9" s="18" t="s">
        <v>14</v>
      </c>
      <c r="O9" s="21">
        <f>SUMIF($I$8:$I$46,DATE($N$7,$L9,O$7),J$8:$J47)</f>
        <v>0</v>
      </c>
      <c r="P9" s="21">
        <f>SUMIF($I$8:$I$46,DATE($N$7,$L9,P$7),$J$8:K47)</f>
        <v>0</v>
      </c>
      <c r="Q9" s="21">
        <f>SUMIF($I$8:$I$46,DATE($N$7,$L9,Q$7),$J$8:L47)</f>
        <v>0</v>
      </c>
      <c r="R9" s="21">
        <f>SUMIF($I$8:$I$46,DATE($N$7,$L9,R$7),$J$8:M47)</f>
        <v>0</v>
      </c>
      <c r="S9" s="21">
        <f>SUMIF($I$8:$I$46,DATE($N$7,$L9,S$7),$J$8:N47)</f>
        <v>0</v>
      </c>
      <c r="T9" s="21">
        <f>SUMIF($I$8:$I$46,DATE($N$7,$L9,T$7),$J$8:O47)</f>
        <v>0</v>
      </c>
      <c r="U9" s="21">
        <f>SUMIF($I$8:$I$46,DATE($N$7,$L9,U$7),$J$8:P47)</f>
        <v>0</v>
      </c>
      <c r="V9" s="21">
        <f>SUMIF($I$8:$I$46,DATE($N$7,$L9,V$7),$J$8:Q47)</f>
        <v>0</v>
      </c>
      <c r="W9" s="21">
        <f>SUMIF($I$8:$I$46,DATE($N$7,$L9,W$7),$J$8:R47)</f>
        <v>0</v>
      </c>
      <c r="X9" s="21">
        <f>SUMIF($I$8:$I$46,DATE($N$7,$L9,X$7),$J$8:S47)</f>
        <v>0</v>
      </c>
      <c r="Y9" s="21">
        <f>SUMIF($I$8:$I$46,DATE($N$7,$L9,Y$7),$J$8:T47)</f>
        <v>0</v>
      </c>
      <c r="Z9" s="21">
        <f>SUMIF($I$8:$I$46,DATE($N$7,$L9,Z$7),$J$8:U47)</f>
        <v>0</v>
      </c>
      <c r="AA9" s="21">
        <f>SUMIF($I$8:$I$46,DATE($N$7,$L9,AA$7),$J$8:V47)</f>
        <v>0</v>
      </c>
      <c r="AB9" s="21">
        <f>SUMIF($I$8:$I$46,DATE($N$7,$L9,AB$7),$J$8:W47)</f>
        <v>0</v>
      </c>
      <c r="AC9" s="21">
        <f>SUMIF($I$8:$I$46,DATE($N$7,$L9,AC$7),$J$8:X47)</f>
        <v>0</v>
      </c>
      <c r="AD9" s="21">
        <f>SUMIF($I$8:$I$46,DATE($N$7,$L9,AD$7),$J$8:Y47)</f>
        <v>0</v>
      </c>
      <c r="AE9" s="21">
        <f>SUMIF($I$8:$I$46,DATE($N$7,$L9,AE$7),$J$8:Z47)</f>
        <v>0</v>
      </c>
      <c r="AF9" s="21">
        <f>SUMIF($I$8:$I$46,DATE($N$7,$L9,AF$7),$J$8:AA47)</f>
        <v>0</v>
      </c>
      <c r="AG9" s="21">
        <f>SUMIF($I$8:$I$46,DATE($N$7,$L9,AG$7),$J$8:AB47)</f>
        <v>0</v>
      </c>
      <c r="AH9" s="21">
        <f>SUMIF($I$8:$I$46,DATE($N$7,$L9,AH$7),$J$8:AC47)</f>
        <v>0</v>
      </c>
      <c r="AI9" s="21">
        <f>SUMIF($I$8:$I$46,DATE($N$7,$L9,AI$7),$J$8:AD47)</f>
        <v>0</v>
      </c>
      <c r="AJ9" s="21">
        <f>SUMIF($I$8:$I$46,DATE($N$7,$L9,AJ$7),$J$8:AE47)</f>
        <v>0</v>
      </c>
      <c r="AK9" s="21">
        <f>SUMIF($I$8:$I$46,DATE($N$7,$L9,AK$7),$J$8:AF47)</f>
        <v>0</v>
      </c>
      <c r="AL9" s="21">
        <f>SUMIF($I$8:$I$46,DATE($N$7,$L9,AL$7),$J$8:AG47)</f>
        <v>0</v>
      </c>
      <c r="AM9" s="21">
        <f>SUMIF($I$8:$I$46,DATE($N$7,$L9,AM$7),$J$8:AH47)</f>
        <v>0</v>
      </c>
      <c r="AN9" s="21">
        <f>SUMIF($I$8:$I$46,DATE($N$7,$L9,AN$7),$J$8:AI47)</f>
        <v>0</v>
      </c>
      <c r="AO9" s="21">
        <f>SUMIF($I$8:$I$46,DATE($N$7,$L9,AO$7),$J$8:AJ47)</f>
        <v>0</v>
      </c>
      <c r="AP9" s="21">
        <f>SUMIF($I$8:$I$46,DATE($N$7,$L9,AP$7),$J$8:AK47)</f>
        <v>0</v>
      </c>
      <c r="AQ9" s="21">
        <f>SUMIF($I$8:$I$46,DATE($N$7,$L9,AQ$7),$J$8:AL47)</f>
        <v>0</v>
      </c>
      <c r="AR9" s="21">
        <f>SUMIF($I$8:$I$46,DATE($N$7,$L9,AR$7),$J$8:AM47)</f>
        <v>0</v>
      </c>
      <c r="AS9" s="21">
        <f>SUMIF($I$8:$I$46,DATE($N$7,$L9,AS$7),$J$8:AN47)</f>
        <v>0</v>
      </c>
    </row>
    <row r="10" spans="1:52">
      <c r="A10" s="11"/>
      <c r="B10" s="16"/>
      <c r="C10" s="15"/>
      <c r="D10" s="15"/>
      <c r="E10" s="15"/>
      <c r="F10" s="9">
        <f t="shared" si="1"/>
        <v>0</v>
      </c>
      <c r="G10" s="2" t="str">
        <f t="shared" si="2"/>
        <v/>
      </c>
      <c r="I10" s="19"/>
      <c r="J10" s="6" t="str">
        <f t="shared" ref="J10:J11" si="4">IF(A10=0,"",SUMIF(A10:A58,I10,F10:F58))</f>
        <v/>
      </c>
      <c r="L10" s="37">
        <f t="shared" ref="L10:L19" si="5">L9+1</f>
        <v>3</v>
      </c>
      <c r="M10" s="35">
        <f t="shared" si="3"/>
        <v>0</v>
      </c>
      <c r="N10" s="18" t="s">
        <v>15</v>
      </c>
      <c r="O10" s="21">
        <f>SUMIF($I$8:$I$46,DATE($N$7,$L10,O$7),J$8:$J48)</f>
        <v>0</v>
      </c>
      <c r="P10" s="21">
        <f>SUMIF($I$8:$I$46,DATE($N$7,$L10,P$7),$J$8:K48)</f>
        <v>0</v>
      </c>
      <c r="Q10" s="21">
        <f>SUMIF($I$8:$I$46,DATE($N$7,$L10,Q$7),$J$8:L48)</f>
        <v>0</v>
      </c>
      <c r="R10" s="21">
        <f>SUMIF($I$8:$I$46,DATE($N$7,$L10,R$7),$J$8:M48)</f>
        <v>0</v>
      </c>
      <c r="S10" s="21">
        <f>SUMIF($I$8:$I$46,DATE($N$7,$L10,S$7),$J$8:N48)</f>
        <v>0</v>
      </c>
      <c r="T10" s="21">
        <f>SUMIF($I$8:$I$46,DATE($N$7,$L10,T$7),$J$8:O48)</f>
        <v>0</v>
      </c>
      <c r="U10" s="21">
        <f>SUMIF($I$8:$I$46,DATE($N$7,$L10,U$7),$J$8:P48)</f>
        <v>0</v>
      </c>
      <c r="V10" s="21">
        <f>SUMIF($I$8:$I$46,DATE($N$7,$L10,V$7),$J$8:Q48)</f>
        <v>0</v>
      </c>
      <c r="W10" s="21">
        <f>SUMIF($I$8:$I$46,DATE($N$7,$L10,W$7),$J$8:R48)</f>
        <v>0</v>
      </c>
      <c r="X10" s="21">
        <f>SUMIF($I$8:$I$46,DATE($N$7,$L10,X$7),$J$8:S48)</f>
        <v>0</v>
      </c>
      <c r="Y10" s="21">
        <f>SUMIF($I$8:$I$46,DATE($N$7,$L10,Y$7),$J$8:T48)</f>
        <v>0</v>
      </c>
      <c r="Z10" s="21">
        <f>SUMIF($I$8:$I$46,DATE($N$7,$L10,Z$7),$J$8:U48)</f>
        <v>0</v>
      </c>
      <c r="AA10" s="21">
        <f>SUMIF($I$8:$I$46,DATE($N$7,$L10,AA$7),$J$8:V48)</f>
        <v>0</v>
      </c>
      <c r="AB10" s="21">
        <f>SUMIF($I$8:$I$46,DATE($N$7,$L10,AB$7),$J$8:W48)</f>
        <v>0</v>
      </c>
      <c r="AC10" s="21">
        <f>SUMIF($I$8:$I$46,DATE($N$7,$L10,AC$7),$J$8:X48)</f>
        <v>0</v>
      </c>
      <c r="AD10" s="21">
        <f>SUMIF($I$8:$I$46,DATE($N$7,$L10,AD$7),$J$8:Y48)</f>
        <v>0</v>
      </c>
      <c r="AE10" s="21">
        <f>SUMIF($I$8:$I$46,DATE($N$7,$L10,AE$7),$J$8:Z48)</f>
        <v>0</v>
      </c>
      <c r="AF10" s="21">
        <f>SUMIF($I$8:$I$46,DATE($N$7,$L10,AF$7),$J$8:AA48)</f>
        <v>0</v>
      </c>
      <c r="AG10" s="21">
        <f>SUMIF($I$8:$I$46,DATE($N$7,$L10,AG$7),$J$8:AB48)</f>
        <v>0</v>
      </c>
      <c r="AH10" s="21">
        <f>SUMIF($I$8:$I$46,DATE($N$7,$L10,AH$7),$J$8:AC48)</f>
        <v>0</v>
      </c>
      <c r="AI10" s="21">
        <f>SUMIF($I$8:$I$46,DATE($N$7,$L10,AI$7),$J$8:AD48)</f>
        <v>0</v>
      </c>
      <c r="AJ10" s="21">
        <f>SUMIF($I$8:$I$46,DATE($N$7,$L10,AJ$7),$J$8:AE48)</f>
        <v>0</v>
      </c>
      <c r="AK10" s="21">
        <f>SUMIF($I$8:$I$46,DATE($N$7,$L10,AK$7),$J$8:AF48)</f>
        <v>0</v>
      </c>
      <c r="AL10" s="21">
        <f>SUMIF($I$8:$I$46,DATE($N$7,$L10,AL$7),$J$8:AG48)</f>
        <v>0</v>
      </c>
      <c r="AM10" s="21">
        <f>SUMIF($I$8:$I$46,DATE($N$7,$L10,AM$7),$J$8:AH48)</f>
        <v>0</v>
      </c>
      <c r="AN10" s="21">
        <f>SUMIF($I$8:$I$46,DATE($N$7,$L10,AN$7),$J$8:AI48)</f>
        <v>0</v>
      </c>
      <c r="AO10" s="21">
        <f>SUMIF($I$8:$I$46,DATE($N$7,$L10,AO$7),$J$8:AJ48)</f>
        <v>0</v>
      </c>
      <c r="AP10" s="21">
        <f>SUMIF($I$8:$I$46,DATE($N$7,$L10,AP$7),$J$8:AK48)</f>
        <v>0</v>
      </c>
      <c r="AQ10" s="21">
        <f>SUMIF($I$8:$I$46,DATE($N$7,$L10,AQ$7),$J$8:AL48)</f>
        <v>0</v>
      </c>
      <c r="AR10" s="21">
        <f>SUMIF($I$8:$I$46,DATE($N$7,$L10,AR$7),$J$8:AM48)</f>
        <v>0</v>
      </c>
      <c r="AS10" s="21">
        <f>SUMIF($I$8:$I$46,DATE($N$7,$L10,AS$7),$J$8:AN48)</f>
        <v>0</v>
      </c>
    </row>
    <row r="11" spans="1:52">
      <c r="A11" s="11"/>
      <c r="B11" s="16"/>
      <c r="C11" s="15"/>
      <c r="D11" s="15"/>
      <c r="E11" s="15"/>
      <c r="F11" s="9">
        <f t="shared" si="1"/>
        <v>0</v>
      </c>
      <c r="G11" s="2" t="str">
        <f t="shared" si="2"/>
        <v/>
      </c>
      <c r="I11" s="19"/>
      <c r="J11" s="6" t="str">
        <f t="shared" si="4"/>
        <v/>
      </c>
      <c r="L11" s="37">
        <f t="shared" si="5"/>
        <v>4</v>
      </c>
      <c r="M11" s="35">
        <f t="shared" si="3"/>
        <v>0</v>
      </c>
      <c r="N11" s="18" t="s">
        <v>16</v>
      </c>
      <c r="O11" s="21">
        <f>SUMIF($I$8:$I$46,DATE($N$7,$L11,O$7),J$8:$J49)</f>
        <v>0</v>
      </c>
      <c r="P11" s="21">
        <f>SUMIF($I$8:$I$46,DATE($N$7,$L11,P$7),$J$8:K49)</f>
        <v>0</v>
      </c>
      <c r="Q11" s="21">
        <f>SUMIF($I$8:$I$46,DATE($N$7,$L11,Q$7),$J$8:L49)</f>
        <v>0</v>
      </c>
      <c r="R11" s="21">
        <f>SUMIF($I$8:$I$46,DATE($N$7,$L11,R$7),$J$8:M49)</f>
        <v>0</v>
      </c>
      <c r="S11" s="21">
        <f>SUMIF($I$8:$I$46,DATE($N$7,$L11,S$7),$J$8:N49)</f>
        <v>0</v>
      </c>
      <c r="T11" s="21">
        <f>SUMIF($I$8:$I$46,DATE($N$7,$L11,T$7),$J$8:O49)</f>
        <v>0</v>
      </c>
      <c r="U11" s="21">
        <f>SUMIF($I$8:$I$46,DATE($N$7,$L11,U$7),$J$8:P49)</f>
        <v>0</v>
      </c>
      <c r="V11" s="21">
        <f>SUMIF($I$8:$I$46,DATE($N$7,$L11,V$7),$J$8:Q49)</f>
        <v>0</v>
      </c>
      <c r="W11" s="21">
        <f>SUMIF($I$8:$I$46,DATE($N$7,$L11,W$7),$J$8:R49)</f>
        <v>0</v>
      </c>
      <c r="X11" s="21">
        <f>SUMIF($I$8:$I$46,DATE($N$7,$L11,X$7),$J$8:S49)</f>
        <v>0</v>
      </c>
      <c r="Y11" s="21">
        <f>SUMIF($I$8:$I$46,DATE($N$7,$L11,Y$7),$J$8:T49)</f>
        <v>0</v>
      </c>
      <c r="Z11" s="21">
        <f>SUMIF($I$8:$I$46,DATE($N$7,$L11,Z$7),$J$8:U49)</f>
        <v>0</v>
      </c>
      <c r="AA11" s="21">
        <f>SUMIF($I$8:$I$46,DATE($N$7,$L11,AA$7),$J$8:V49)</f>
        <v>0</v>
      </c>
      <c r="AB11" s="21">
        <f>SUMIF($I$8:$I$46,DATE($N$7,$L11,AB$7),$J$8:W49)</f>
        <v>0</v>
      </c>
      <c r="AC11" s="21">
        <f>SUMIF($I$8:$I$46,DATE($N$7,$L11,AC$7),$J$8:X49)</f>
        <v>0</v>
      </c>
      <c r="AD11" s="21">
        <f>SUMIF($I$8:$I$46,DATE($N$7,$L11,AD$7),$J$8:Y49)</f>
        <v>0</v>
      </c>
      <c r="AE11" s="21">
        <f>SUMIF($I$8:$I$46,DATE($N$7,$L11,AE$7),$J$8:Z49)</f>
        <v>0</v>
      </c>
      <c r="AF11" s="21">
        <f>SUMIF($I$8:$I$46,DATE($N$7,$L11,AF$7),$J$8:AA49)</f>
        <v>0</v>
      </c>
      <c r="AG11" s="21">
        <f>SUMIF($I$8:$I$46,DATE($N$7,$L11,AG$7),$J$8:AB49)</f>
        <v>0</v>
      </c>
      <c r="AH11" s="21">
        <f>SUMIF($I$8:$I$46,DATE($N$7,$L11,AH$7),$J$8:AC49)</f>
        <v>0</v>
      </c>
      <c r="AI11" s="21">
        <f>SUMIF($I$8:$I$46,DATE($N$7,$L11,AI$7),$J$8:AD49)</f>
        <v>0</v>
      </c>
      <c r="AJ11" s="21">
        <f>SUMIF($I$8:$I$46,DATE($N$7,$L11,AJ$7),$J$8:AE49)</f>
        <v>0</v>
      </c>
      <c r="AK11" s="21">
        <f>SUMIF($I$8:$I$46,DATE($N$7,$L11,AK$7),$J$8:AF49)</f>
        <v>0</v>
      </c>
      <c r="AL11" s="21">
        <f>SUMIF($I$8:$I$46,DATE($N$7,$L11,AL$7),$J$8:AG49)</f>
        <v>0</v>
      </c>
      <c r="AM11" s="21">
        <f>SUMIF($I$8:$I$46,DATE($N$7,$L11,AM$7),$J$8:AH49)</f>
        <v>0</v>
      </c>
      <c r="AN11" s="21">
        <f>SUMIF($I$8:$I$46,DATE($N$7,$L11,AN$7),$J$8:AI49)</f>
        <v>0</v>
      </c>
      <c r="AO11" s="21">
        <f>SUMIF($I$8:$I$46,DATE($N$7,$L11,AO$7),$J$8:AJ49)</f>
        <v>0</v>
      </c>
      <c r="AP11" s="21">
        <f>SUMIF($I$8:$I$46,DATE($N$7,$L11,AP$7),$J$8:AK49)</f>
        <v>0</v>
      </c>
      <c r="AQ11" s="21">
        <f>SUMIF($I$8:$I$46,DATE($N$7,$L11,AQ$7),$J$8:AL49)</f>
        <v>0</v>
      </c>
      <c r="AR11" s="21">
        <f>SUMIF($I$8:$I$46,DATE($N$7,$L11,AR$7),$J$8:AM49)</f>
        <v>0</v>
      </c>
      <c r="AS11" s="21">
        <f>SUMIF($I$8:$I$46,DATE($N$7,$L11,AS$7),$J$8:AN49)</f>
        <v>0</v>
      </c>
    </row>
    <row r="12" spans="1:52">
      <c r="A12" s="11"/>
      <c r="B12" s="16"/>
      <c r="C12" s="15"/>
      <c r="D12" s="15"/>
      <c r="E12" s="15"/>
      <c r="F12" s="9">
        <f t="shared" si="1"/>
        <v>0</v>
      </c>
      <c r="G12" s="2" t="str">
        <f t="shared" si="2"/>
        <v/>
      </c>
      <c r="I12" s="19"/>
      <c r="J12" s="6" t="str">
        <f t="shared" ref="J12:J49" si="6">IF(A12=0,"",SUMIF(A12:A60,I12,F12:F60))</f>
        <v/>
      </c>
      <c r="L12" s="37">
        <f t="shared" si="5"/>
        <v>5</v>
      </c>
      <c r="M12" s="35">
        <f t="shared" si="3"/>
        <v>0</v>
      </c>
      <c r="N12" s="18" t="s">
        <v>17</v>
      </c>
      <c r="O12" s="21">
        <f>SUMIF($I$8:$I$46,DATE($N$7,$L12,O$7),J$8:$J50)</f>
        <v>0</v>
      </c>
      <c r="P12" s="21">
        <f>SUMIF($I$8:$I$46,DATE($N$7,$L12,P$7),$J$8:K50)</f>
        <v>0</v>
      </c>
      <c r="Q12" s="21">
        <f>SUMIF($I$8:$I$46,DATE($N$7,$L12,Q$7),$J$8:L50)</f>
        <v>0</v>
      </c>
      <c r="R12" s="21">
        <f>SUMIF($I$8:$I$46,DATE($N$7,$L12,R$7),$J$8:M50)</f>
        <v>0</v>
      </c>
      <c r="S12" s="21">
        <f>SUMIF($I$8:$I$46,DATE($N$7,$L12,S$7),$J$8:N50)</f>
        <v>0</v>
      </c>
      <c r="T12" s="21">
        <f>SUMIF($I$8:$I$46,DATE($N$7,$L12,T$7),$J$8:O50)</f>
        <v>0</v>
      </c>
      <c r="U12" s="21">
        <f>SUMIF($I$8:$I$46,DATE($N$7,$L12,U$7),$J$8:P50)</f>
        <v>0</v>
      </c>
      <c r="V12" s="21">
        <f>SUMIF($I$8:$I$46,DATE($N$7,$L12,V$7),$J$8:Q50)</f>
        <v>0</v>
      </c>
      <c r="W12" s="21">
        <f>SUMIF($I$8:$I$46,DATE($N$7,$L12,W$7),$J$8:R50)</f>
        <v>0</v>
      </c>
      <c r="X12" s="21">
        <f>SUMIF($I$8:$I$46,DATE($N$7,$L12,X$7),$J$8:S50)</f>
        <v>0</v>
      </c>
      <c r="Y12" s="21">
        <f>SUMIF($I$8:$I$46,DATE($N$7,$L12,Y$7),$J$8:T50)</f>
        <v>0</v>
      </c>
      <c r="Z12" s="21">
        <f>SUMIF($I$8:$I$46,DATE($N$7,$L12,Z$7),$J$8:U50)</f>
        <v>0</v>
      </c>
      <c r="AA12" s="21">
        <f>SUMIF($I$8:$I$46,DATE($N$7,$L12,AA$7),$J$8:V50)</f>
        <v>0</v>
      </c>
      <c r="AB12" s="21">
        <f>SUMIF($I$8:$I$46,DATE($N$7,$L12,AB$7),$J$8:W50)</f>
        <v>0</v>
      </c>
      <c r="AC12" s="21">
        <f>SUMIF($I$8:$I$46,DATE($N$7,$L12,AC$7),$J$8:X50)</f>
        <v>0</v>
      </c>
      <c r="AD12" s="21">
        <f>SUMIF($I$8:$I$46,DATE($N$7,$L12,AD$7),$J$8:Y50)</f>
        <v>0</v>
      </c>
      <c r="AE12" s="21">
        <f>SUMIF($I$8:$I$46,DATE($N$7,$L12,AE$7),$J$8:Z50)</f>
        <v>0</v>
      </c>
      <c r="AF12" s="21">
        <f>SUMIF($I$8:$I$46,DATE($N$7,$L12,AF$7),$J$8:AA50)</f>
        <v>0</v>
      </c>
      <c r="AG12" s="21">
        <f>SUMIF($I$8:$I$46,DATE($N$7,$L12,AG$7),$J$8:AB50)</f>
        <v>0</v>
      </c>
      <c r="AH12" s="21">
        <f>SUMIF($I$8:$I$46,DATE($N$7,$L12,AH$7),$J$8:AC50)</f>
        <v>0</v>
      </c>
      <c r="AI12" s="21">
        <f>SUMIF($I$8:$I$46,DATE($N$7,$L12,AI$7),$J$8:AD50)</f>
        <v>0</v>
      </c>
      <c r="AJ12" s="21">
        <f>SUMIF($I$8:$I$46,DATE($N$7,$L12,AJ$7),$J$8:AE50)</f>
        <v>0</v>
      </c>
      <c r="AK12" s="21">
        <f>SUMIF($I$8:$I$46,DATE($N$7,$L12,AK$7),$J$8:AF50)</f>
        <v>0</v>
      </c>
      <c r="AL12" s="21">
        <f>SUMIF($I$8:$I$46,DATE($N$7,$L12,AL$7),$J$8:AG50)</f>
        <v>0</v>
      </c>
      <c r="AM12" s="21">
        <f>SUMIF($I$8:$I$46,DATE($N$7,$L12,AM$7),$J$8:AH50)</f>
        <v>0</v>
      </c>
      <c r="AN12" s="21">
        <f>SUMIF($I$8:$I$46,DATE($N$7,$L12,AN$7),$J$8:AI50)</f>
        <v>0</v>
      </c>
      <c r="AO12" s="21">
        <f>SUMIF($I$8:$I$46,DATE($N$7,$L12,AO$7),$J$8:AJ50)</f>
        <v>0</v>
      </c>
      <c r="AP12" s="21">
        <f>SUMIF($I$8:$I$46,DATE($N$7,$L12,AP$7),$J$8:AK50)</f>
        <v>0</v>
      </c>
      <c r="AQ12" s="21">
        <f>SUMIF($I$8:$I$46,DATE($N$7,$L12,AQ$7),$J$8:AL50)</f>
        <v>0</v>
      </c>
      <c r="AR12" s="21">
        <f>SUMIF($I$8:$I$46,DATE($N$7,$L12,AR$7),$J$8:AM50)</f>
        <v>0</v>
      </c>
      <c r="AS12" s="21">
        <f>SUMIF($I$8:$I$46,DATE($N$7,$L12,AS$7),$J$8:AN50)</f>
        <v>0</v>
      </c>
    </row>
    <row r="13" spans="1:52">
      <c r="A13" s="11"/>
      <c r="B13" s="16"/>
      <c r="C13" s="15"/>
      <c r="D13" s="15"/>
      <c r="E13" s="15"/>
      <c r="F13" s="9">
        <f t="shared" si="1"/>
        <v>0</v>
      </c>
      <c r="G13" s="2" t="str">
        <f t="shared" si="2"/>
        <v/>
      </c>
      <c r="I13" s="19"/>
      <c r="J13" s="6" t="str">
        <f t="shared" si="6"/>
        <v/>
      </c>
      <c r="L13" s="37">
        <f t="shared" si="5"/>
        <v>6</v>
      </c>
      <c r="M13" s="35">
        <f t="shared" si="3"/>
        <v>0</v>
      </c>
      <c r="N13" s="18" t="s">
        <v>18</v>
      </c>
      <c r="O13" s="21">
        <f>SUMIF($I$8:$I$46,DATE($N$7,$L13,O$7),J$8:$J51)</f>
        <v>0</v>
      </c>
      <c r="P13" s="21">
        <f>SUMIF($I$8:$I$46,DATE($N$7,$L13,P$7),$J$8:K51)</f>
        <v>0</v>
      </c>
      <c r="Q13" s="21">
        <f>SUMIF($I$8:$I$46,DATE($N$7,$L13,Q$7),$J$8:L51)</f>
        <v>0</v>
      </c>
      <c r="R13" s="21">
        <f>SUMIF($I$8:$I$46,DATE($N$7,$L13,R$7),$J$8:M51)</f>
        <v>0</v>
      </c>
      <c r="S13" s="21">
        <f>SUMIF($I$8:$I$46,DATE($N$7,$L13,S$7),$J$8:N51)</f>
        <v>0</v>
      </c>
      <c r="T13" s="21">
        <f>SUMIF($I$8:$I$46,DATE($N$7,$L13,T$7),$J$8:O51)</f>
        <v>0</v>
      </c>
      <c r="U13" s="21">
        <f>SUMIF($I$8:$I$46,DATE($N$7,$L13,U$7),$J$8:P51)</f>
        <v>0</v>
      </c>
      <c r="V13" s="21">
        <f>SUMIF($I$8:$I$46,DATE($N$7,$L13,V$7),$J$8:Q51)</f>
        <v>0</v>
      </c>
      <c r="W13" s="21">
        <f>SUMIF($I$8:$I$46,DATE($N$7,$L13,W$7),$J$8:R51)</f>
        <v>0</v>
      </c>
      <c r="X13" s="21">
        <f>SUMIF($I$8:$I$46,DATE($N$7,$L13,X$7),$J$8:S51)</f>
        <v>0</v>
      </c>
      <c r="Y13" s="21">
        <f>SUMIF($I$8:$I$46,DATE($N$7,$L13,Y$7),$J$8:T51)</f>
        <v>0</v>
      </c>
      <c r="Z13" s="21">
        <f>SUMIF($I$8:$I$46,DATE($N$7,$L13,Z$7),$J$8:U51)</f>
        <v>0</v>
      </c>
      <c r="AA13" s="21">
        <f>SUMIF($I$8:$I$46,DATE($N$7,$L13,AA$7),$J$8:V51)</f>
        <v>0</v>
      </c>
      <c r="AB13" s="21">
        <f>SUMIF($I$8:$I$46,DATE($N$7,$L13,AB$7),$J$8:W51)</f>
        <v>0</v>
      </c>
      <c r="AC13" s="21">
        <f>SUMIF($I$8:$I$46,DATE($N$7,$L13,AC$7),$J$8:X51)</f>
        <v>0</v>
      </c>
      <c r="AD13" s="21">
        <f>SUMIF($I$8:$I$46,DATE($N$7,$L13,AD$7),$J$8:Y51)</f>
        <v>0</v>
      </c>
      <c r="AE13" s="21">
        <f>SUMIF($I$8:$I$46,DATE($N$7,$L13,AE$7),$J$8:Z51)</f>
        <v>0</v>
      </c>
      <c r="AF13" s="21">
        <f>SUMIF($I$8:$I$46,DATE($N$7,$L13,AF$7),$J$8:AA51)</f>
        <v>0</v>
      </c>
      <c r="AG13" s="21">
        <f>SUMIF($I$8:$I$46,DATE($N$7,$L13,AG$7),$J$8:AB51)</f>
        <v>0</v>
      </c>
      <c r="AH13" s="21">
        <f>SUMIF($I$8:$I$46,DATE($N$7,$L13,AH$7),$J$8:AC51)</f>
        <v>0</v>
      </c>
      <c r="AI13" s="21">
        <f>SUMIF($I$8:$I$46,DATE($N$7,$L13,AI$7),$J$8:AD51)</f>
        <v>0</v>
      </c>
      <c r="AJ13" s="21">
        <f>SUMIF($I$8:$I$46,DATE($N$7,$L13,AJ$7),$J$8:AE51)</f>
        <v>0</v>
      </c>
      <c r="AK13" s="21">
        <f>SUMIF($I$8:$I$46,DATE($N$7,$L13,AK$7),$J$8:AF51)</f>
        <v>0</v>
      </c>
      <c r="AL13" s="21">
        <f>SUMIF($I$8:$I$46,DATE($N$7,$L13,AL$7),$J$8:AG51)</f>
        <v>0</v>
      </c>
      <c r="AM13" s="21">
        <f>SUMIF($I$8:$I$46,DATE($N$7,$L13,AM$7),$J$8:AH51)</f>
        <v>0</v>
      </c>
      <c r="AN13" s="21">
        <f>SUMIF($I$8:$I$46,DATE($N$7,$L13,AN$7),$J$8:AI51)</f>
        <v>0</v>
      </c>
      <c r="AO13" s="21">
        <f>SUMIF($I$8:$I$46,DATE($N$7,$L13,AO$7),$J$8:AJ51)</f>
        <v>0</v>
      </c>
      <c r="AP13" s="21">
        <f>SUMIF($I$8:$I$46,DATE($N$7,$L13,AP$7),$J$8:AK51)</f>
        <v>0</v>
      </c>
      <c r="AQ13" s="21">
        <f>SUMIF($I$8:$I$46,DATE($N$7,$L13,AQ$7),$J$8:AL51)</f>
        <v>0</v>
      </c>
      <c r="AR13" s="21">
        <f>SUMIF($I$8:$I$46,DATE($N$7,$L13,AR$7),$J$8:AM51)</f>
        <v>0</v>
      </c>
      <c r="AS13" s="21">
        <f>SUMIF($I$8:$I$46,DATE($N$7,$L13,AS$7),$J$8:AN51)</f>
        <v>0</v>
      </c>
    </row>
    <row r="14" spans="1:52">
      <c r="A14" s="11"/>
      <c r="B14" s="16"/>
      <c r="C14" s="15"/>
      <c r="D14" s="15"/>
      <c r="E14" s="15"/>
      <c r="F14" s="9">
        <f t="shared" si="1"/>
        <v>0</v>
      </c>
      <c r="G14" s="2" t="str">
        <f t="shared" si="2"/>
        <v/>
      </c>
      <c r="I14" s="19"/>
      <c r="J14" s="6" t="str">
        <f t="shared" si="6"/>
        <v/>
      </c>
      <c r="L14" s="37">
        <f t="shared" si="5"/>
        <v>7</v>
      </c>
      <c r="M14" s="35">
        <f t="shared" si="3"/>
        <v>0</v>
      </c>
      <c r="N14" s="18" t="s">
        <v>19</v>
      </c>
      <c r="O14" s="21">
        <f>SUMIF($I$8:$I$46,DATE($N$7,$L14,O$7),J$8:$J52)</f>
        <v>0</v>
      </c>
      <c r="P14" s="21">
        <f>SUMIF($I$8:$I$46,DATE($N$7,$L14,P$7),$J$8:K52)</f>
        <v>0</v>
      </c>
      <c r="Q14" s="21">
        <f>SUMIF($I$8:$I$46,DATE($N$7,$L14,Q$7),$J$8:L52)</f>
        <v>0</v>
      </c>
      <c r="R14" s="21">
        <f>SUMIF($I$8:$I$46,DATE($N$7,$L14,R$7),$J$8:M52)</f>
        <v>0</v>
      </c>
      <c r="S14" s="21">
        <f>SUMIF($I$8:$I$46,DATE($N$7,$L14,S$7),$J$8:N52)</f>
        <v>0</v>
      </c>
      <c r="T14" s="21">
        <f>SUMIF($I$8:$I$46,DATE($N$7,$L14,T$7),$J$8:O52)</f>
        <v>0</v>
      </c>
      <c r="U14" s="21">
        <f>SUMIF($I$8:$I$46,DATE($N$7,$L14,U$7),$J$8:P52)</f>
        <v>0</v>
      </c>
      <c r="V14" s="21">
        <f>SUMIF($I$8:$I$46,DATE($N$7,$L14,V$7),$J$8:Q52)</f>
        <v>0</v>
      </c>
      <c r="W14" s="21">
        <f>SUMIF($I$8:$I$46,DATE($N$7,$L14,W$7),$J$8:R52)</f>
        <v>0</v>
      </c>
      <c r="X14" s="21">
        <f>SUMIF($I$8:$I$46,DATE($N$7,$L14,X$7),$J$8:S52)</f>
        <v>0</v>
      </c>
      <c r="Y14" s="21">
        <f>SUMIF($I$8:$I$46,DATE($N$7,$L14,Y$7),$J$8:T52)</f>
        <v>0</v>
      </c>
      <c r="Z14" s="21">
        <f>SUMIF($I$8:$I$46,DATE($N$7,$L14,Z$7),$J$8:U52)</f>
        <v>0</v>
      </c>
      <c r="AA14" s="21">
        <f>SUMIF($I$8:$I$46,DATE($N$7,$L14,AA$7),$J$8:V52)</f>
        <v>0</v>
      </c>
      <c r="AB14" s="21">
        <f>SUMIF($I$8:$I$46,DATE($N$7,$L14,AB$7),$J$8:W52)</f>
        <v>0</v>
      </c>
      <c r="AC14" s="21">
        <f>SUMIF($I$8:$I$46,DATE($N$7,$L14,AC$7),$J$8:X52)</f>
        <v>0</v>
      </c>
      <c r="AD14" s="21">
        <f>SUMIF($I$8:$I$46,DATE($N$7,$L14,AD$7),$J$8:Y52)</f>
        <v>0</v>
      </c>
      <c r="AE14" s="21">
        <f>SUMIF($I$8:$I$46,DATE($N$7,$L14,AE$7),$J$8:Z52)</f>
        <v>0</v>
      </c>
      <c r="AF14" s="21">
        <f>SUMIF($I$8:$I$46,DATE($N$7,$L14,AF$7),$J$8:AA52)</f>
        <v>0</v>
      </c>
      <c r="AG14" s="21">
        <f>SUMIF($I$8:$I$46,DATE($N$7,$L14,AG$7),$J$8:AB52)</f>
        <v>0</v>
      </c>
      <c r="AH14" s="21">
        <f>SUMIF($I$8:$I$46,DATE($N$7,$L14,AH$7),$J$8:AC52)</f>
        <v>0</v>
      </c>
      <c r="AI14" s="21">
        <f>SUMIF($I$8:$I$46,DATE($N$7,$L14,AI$7),$J$8:AD52)</f>
        <v>0</v>
      </c>
      <c r="AJ14" s="21">
        <f>SUMIF($I$8:$I$46,DATE($N$7,$L14,AJ$7),$J$8:AE52)</f>
        <v>0</v>
      </c>
      <c r="AK14" s="21">
        <f>SUMIF($I$8:$I$46,DATE($N$7,$L14,AK$7),$J$8:AF52)</f>
        <v>0</v>
      </c>
      <c r="AL14" s="21">
        <f>SUMIF($I$8:$I$46,DATE($N$7,$L14,AL$7),$J$8:AG52)</f>
        <v>0</v>
      </c>
      <c r="AM14" s="21">
        <f>SUMIF($I$8:$I$46,DATE($N$7,$L14,AM$7),$J$8:AH52)</f>
        <v>0</v>
      </c>
      <c r="AN14" s="21">
        <f>SUMIF($I$8:$I$46,DATE($N$7,$L14,AN$7),$J$8:AI52)</f>
        <v>0</v>
      </c>
      <c r="AO14" s="21">
        <f>SUMIF($I$8:$I$46,DATE($N$7,$L14,AO$7),$J$8:AJ52)</f>
        <v>0</v>
      </c>
      <c r="AP14" s="21">
        <f>SUMIF($I$8:$I$46,DATE($N$7,$L14,AP$7),$J$8:AK52)</f>
        <v>0</v>
      </c>
      <c r="AQ14" s="21">
        <f>SUMIF($I$8:$I$46,DATE($N$7,$L14,AQ$7),$J$8:AL52)</f>
        <v>0</v>
      </c>
      <c r="AR14" s="21">
        <f>SUMIF($I$8:$I$46,DATE($N$7,$L14,AR$7),$J$8:AM52)</f>
        <v>0</v>
      </c>
      <c r="AS14" s="21">
        <f>SUMIF($I$8:$I$46,DATE($N$7,$L14,AS$7),$J$8:AN52)</f>
        <v>0</v>
      </c>
    </row>
    <row r="15" spans="1:52">
      <c r="A15" s="12"/>
      <c r="B15" s="16"/>
      <c r="C15" s="15"/>
      <c r="D15" s="15"/>
      <c r="E15" s="15"/>
      <c r="F15" s="9">
        <f t="shared" si="1"/>
        <v>0</v>
      </c>
      <c r="G15" s="2" t="str">
        <f t="shared" si="2"/>
        <v/>
      </c>
      <c r="I15" s="19"/>
      <c r="J15" s="6" t="str">
        <f t="shared" si="6"/>
        <v/>
      </c>
      <c r="L15" s="37">
        <f t="shared" si="5"/>
        <v>8</v>
      </c>
      <c r="M15" s="35">
        <f t="shared" si="3"/>
        <v>0</v>
      </c>
      <c r="N15" s="18" t="s">
        <v>20</v>
      </c>
      <c r="O15" s="21">
        <f>SUMIF($I$8:$I$46,DATE($N$7,$L15,O$7),J$8:$J53)</f>
        <v>0</v>
      </c>
      <c r="P15" s="21">
        <f>SUMIF($I$8:$I$46,DATE($N$7,$L15,P$7),$J$8:K53)</f>
        <v>0</v>
      </c>
      <c r="Q15" s="21">
        <f>SUMIF($I$8:$I$46,DATE($N$7,$L15,Q$7),$J$8:L53)</f>
        <v>0</v>
      </c>
      <c r="R15" s="21">
        <f>SUMIF($I$8:$I$46,DATE($N$7,$L15,R$7),$J$8:M53)</f>
        <v>0</v>
      </c>
      <c r="S15" s="21">
        <f>SUMIF($I$8:$I$46,DATE($N$7,$L15,S$7),$J$8:N53)</f>
        <v>0</v>
      </c>
      <c r="T15" s="21">
        <f>SUMIF($I$8:$I$46,DATE($N$7,$L15,T$7),$J$8:O53)</f>
        <v>0</v>
      </c>
      <c r="U15" s="21">
        <f>SUMIF($I$8:$I$46,DATE($N$7,$L15,U$7),$J$8:P53)</f>
        <v>0</v>
      </c>
      <c r="V15" s="21">
        <f>SUMIF($I$8:$I$46,DATE($N$7,$L15,V$7),$J$8:Q53)</f>
        <v>0</v>
      </c>
      <c r="W15" s="21">
        <f>SUMIF($I$8:$I$46,DATE($N$7,$L15,W$7),$J$8:R53)</f>
        <v>0</v>
      </c>
      <c r="X15" s="21">
        <f>SUMIF($I$8:$I$46,DATE($N$7,$L15,X$7),$J$8:S53)</f>
        <v>0</v>
      </c>
      <c r="Y15" s="21">
        <f>SUMIF($I$8:$I$46,DATE($N$7,$L15,Y$7),$J$8:T53)</f>
        <v>0</v>
      </c>
      <c r="Z15" s="21">
        <f>SUMIF($I$8:$I$46,DATE($N$7,$L15,Z$7),$J$8:U53)</f>
        <v>0</v>
      </c>
      <c r="AA15" s="21">
        <f>SUMIF($I$8:$I$46,DATE($N$7,$L15,AA$7),$J$8:V53)</f>
        <v>0</v>
      </c>
      <c r="AB15" s="21">
        <f>SUMIF($I$8:$I$46,DATE($N$7,$L15,AB$7),$J$8:W53)</f>
        <v>0</v>
      </c>
      <c r="AC15" s="21">
        <f>SUMIF($I$8:$I$46,DATE($N$7,$L15,AC$7),$J$8:X53)</f>
        <v>0</v>
      </c>
      <c r="AD15" s="21">
        <f>SUMIF($I$8:$I$46,DATE($N$7,$L15,AD$7),$J$8:Y53)</f>
        <v>0</v>
      </c>
      <c r="AE15" s="21">
        <f>SUMIF($I$8:$I$46,DATE($N$7,$L15,AE$7),$J$8:Z53)</f>
        <v>0</v>
      </c>
      <c r="AF15" s="21">
        <f>SUMIF($I$8:$I$46,DATE($N$7,$L15,AF$7),$J$8:AA53)</f>
        <v>0</v>
      </c>
      <c r="AG15" s="21">
        <f>SUMIF($I$8:$I$46,DATE($N$7,$L15,AG$7),$J$8:AB53)</f>
        <v>0</v>
      </c>
      <c r="AH15" s="21">
        <f>SUMIF($I$8:$I$46,DATE($N$7,$L15,AH$7),$J$8:AC53)</f>
        <v>0</v>
      </c>
      <c r="AI15" s="21">
        <f>SUMIF($I$8:$I$46,DATE($N$7,$L15,AI$7),$J$8:AD53)</f>
        <v>0</v>
      </c>
      <c r="AJ15" s="21">
        <f>SUMIF($I$8:$I$46,DATE($N$7,$L15,AJ$7),$J$8:AE53)</f>
        <v>0</v>
      </c>
      <c r="AK15" s="21">
        <f>SUMIF($I$8:$I$46,DATE($N$7,$L15,AK$7),$J$8:AF53)</f>
        <v>0</v>
      </c>
      <c r="AL15" s="21">
        <f>SUMIF($I$8:$I$46,DATE($N$7,$L15,AL$7),$J$8:AG53)</f>
        <v>0</v>
      </c>
      <c r="AM15" s="21">
        <f>SUMIF($I$8:$I$46,DATE($N$7,$L15,AM$7),$J$8:AH53)</f>
        <v>0</v>
      </c>
      <c r="AN15" s="21">
        <f>SUMIF($I$8:$I$46,DATE($N$7,$L15,AN$7),$J$8:AI53)</f>
        <v>0</v>
      </c>
      <c r="AO15" s="21">
        <f>SUMIF($I$8:$I$46,DATE($N$7,$L15,AO$7),$J$8:AJ53)</f>
        <v>0</v>
      </c>
      <c r="AP15" s="21">
        <f>SUMIF($I$8:$I$46,DATE($N$7,$L15,AP$7),$J$8:AK53)</f>
        <v>0</v>
      </c>
      <c r="AQ15" s="21">
        <f>SUMIF($I$8:$I$46,DATE($N$7,$L15,AQ$7),$J$8:AL53)</f>
        <v>0</v>
      </c>
      <c r="AR15" s="21">
        <f>SUMIF($I$8:$I$46,DATE($N$7,$L15,AR$7),$J$8:AM53)</f>
        <v>0</v>
      </c>
      <c r="AS15" s="21">
        <f>SUMIF($I$8:$I$46,DATE($N$7,$L15,AS$7),$J$8:AN53)</f>
        <v>0</v>
      </c>
    </row>
    <row r="16" spans="1:52">
      <c r="A16" s="11"/>
      <c r="B16" s="16"/>
      <c r="C16" s="15"/>
      <c r="D16" s="15"/>
      <c r="E16" s="15"/>
      <c r="F16" s="9">
        <f t="shared" si="1"/>
        <v>0</v>
      </c>
      <c r="G16" s="2" t="str">
        <f t="shared" si="2"/>
        <v/>
      </c>
      <c r="I16" s="19"/>
      <c r="J16" s="6" t="str">
        <f t="shared" si="6"/>
        <v/>
      </c>
      <c r="L16" s="37">
        <f t="shared" si="5"/>
        <v>9</v>
      </c>
      <c r="M16" s="35">
        <f t="shared" si="3"/>
        <v>0</v>
      </c>
      <c r="N16" s="18" t="s">
        <v>21</v>
      </c>
      <c r="O16" s="21">
        <f>SUMIF($I$8:$I$46,DATE($N$7,$L16,O$7),J$8:$J54)</f>
        <v>0</v>
      </c>
      <c r="P16" s="21">
        <f>SUMIF($I$8:$I$46,DATE($N$7,$L16,P$7),$J$8:K54)</f>
        <v>0</v>
      </c>
      <c r="Q16" s="21">
        <f>SUMIF($I$8:$I$46,DATE($N$7,$L16,Q$7),$J$8:L54)</f>
        <v>0</v>
      </c>
      <c r="R16" s="21">
        <f>SUMIF($I$8:$I$46,DATE($N$7,$L16,R$7),$J$8:M54)</f>
        <v>0</v>
      </c>
      <c r="S16" s="21">
        <f>SUMIF($I$8:$I$46,DATE($N$7,$L16,S$7),$J$8:N54)</f>
        <v>0</v>
      </c>
      <c r="T16" s="21">
        <f>SUMIF($I$8:$I$46,DATE($N$7,$L16,T$7),$J$8:O54)</f>
        <v>0</v>
      </c>
      <c r="U16" s="21">
        <f>SUMIF($I$8:$I$46,DATE($N$7,$L16,U$7),$J$8:P54)</f>
        <v>0</v>
      </c>
      <c r="V16" s="21">
        <f>SUMIF($I$8:$I$46,DATE($N$7,$L16,V$7),$J$8:Q54)</f>
        <v>0</v>
      </c>
      <c r="W16" s="21">
        <f>SUMIF($I$8:$I$46,DATE($N$7,$L16,W$7),$J$8:R54)</f>
        <v>0</v>
      </c>
      <c r="X16" s="21">
        <f>SUMIF($I$8:$I$46,DATE($N$7,$L16,X$7),$J$8:S54)</f>
        <v>0</v>
      </c>
      <c r="Y16" s="21">
        <f>SUMIF($I$8:$I$46,DATE($N$7,$L16,Y$7),$J$8:T54)</f>
        <v>0</v>
      </c>
      <c r="Z16" s="21">
        <f>SUMIF($I$8:$I$46,DATE($N$7,$L16,Z$7),$J$8:U54)</f>
        <v>0</v>
      </c>
      <c r="AA16" s="21">
        <f>SUMIF($I$8:$I$46,DATE($N$7,$L16,AA$7),$J$8:V54)</f>
        <v>0</v>
      </c>
      <c r="AB16" s="21">
        <f>SUMIF($I$8:$I$46,DATE($N$7,$L16,AB$7),$J$8:W54)</f>
        <v>0</v>
      </c>
      <c r="AC16" s="21">
        <f>SUMIF($I$8:$I$46,DATE($N$7,$L16,AC$7),$J$8:X54)</f>
        <v>0</v>
      </c>
      <c r="AD16" s="21">
        <f>SUMIF($I$8:$I$46,DATE($N$7,$L16,AD$7),$J$8:Y54)</f>
        <v>0</v>
      </c>
      <c r="AE16" s="21">
        <f>SUMIF($I$8:$I$46,DATE($N$7,$L16,AE$7),$J$8:Z54)</f>
        <v>0</v>
      </c>
      <c r="AF16" s="21">
        <f>SUMIF($I$8:$I$46,DATE($N$7,$L16,AF$7),$J$8:AA54)</f>
        <v>0</v>
      </c>
      <c r="AG16" s="21">
        <f>SUMIF($I$8:$I$46,DATE($N$7,$L16,AG$7),$J$8:AB54)</f>
        <v>0</v>
      </c>
      <c r="AH16" s="21">
        <f>SUMIF($I$8:$I$46,DATE($N$7,$L16,AH$7),$J$8:AC54)</f>
        <v>0</v>
      </c>
      <c r="AI16" s="21">
        <f>SUMIF($I$8:$I$46,DATE($N$7,$L16,AI$7),$J$8:AD54)</f>
        <v>0</v>
      </c>
      <c r="AJ16" s="21">
        <f>SUMIF($I$8:$I$46,DATE($N$7,$L16,AJ$7),$J$8:AE54)</f>
        <v>0</v>
      </c>
      <c r="AK16" s="21">
        <f>SUMIF($I$8:$I$46,DATE($N$7,$L16,AK$7),$J$8:AF54)</f>
        <v>0</v>
      </c>
      <c r="AL16" s="21">
        <f>SUMIF($I$8:$I$46,DATE($N$7,$L16,AL$7),$J$8:AG54)</f>
        <v>0</v>
      </c>
      <c r="AM16" s="21">
        <f>SUMIF($I$8:$I$46,DATE($N$7,$L16,AM$7),$J$8:AH54)</f>
        <v>0</v>
      </c>
      <c r="AN16" s="21">
        <f>SUMIF($I$8:$I$46,DATE($N$7,$L16,AN$7),$J$8:AI54)</f>
        <v>0</v>
      </c>
      <c r="AO16" s="21">
        <f>SUMIF($I$8:$I$46,DATE($N$7,$L16,AO$7),$J$8:AJ54)</f>
        <v>0</v>
      </c>
      <c r="AP16" s="21">
        <f>SUMIF($I$8:$I$46,DATE($N$7,$L16,AP$7),$J$8:AK54)</f>
        <v>0</v>
      </c>
      <c r="AQ16" s="21">
        <f>SUMIF($I$8:$I$46,DATE($N$7,$L16,AQ$7),$J$8:AL54)</f>
        <v>0</v>
      </c>
      <c r="AR16" s="21">
        <f>SUMIF($I$8:$I$46,DATE($N$7,$L16,AR$7),$J$8:AM54)</f>
        <v>0</v>
      </c>
      <c r="AS16" s="21">
        <f>SUMIF($I$8:$I$46,DATE($N$7,$L16,AS$7),$J$8:AN54)</f>
        <v>0</v>
      </c>
    </row>
    <row r="17" spans="1:45">
      <c r="A17" s="11"/>
      <c r="B17" s="16"/>
      <c r="C17" s="15"/>
      <c r="D17" s="15"/>
      <c r="E17" s="15"/>
      <c r="F17" s="9">
        <f t="shared" si="1"/>
        <v>0</v>
      </c>
      <c r="G17" s="2" t="str">
        <f t="shared" si="2"/>
        <v/>
      </c>
      <c r="I17" s="19"/>
      <c r="J17" s="6" t="str">
        <f t="shared" si="6"/>
        <v/>
      </c>
      <c r="L17" s="37">
        <f t="shared" si="5"/>
        <v>10</v>
      </c>
      <c r="M17" s="35">
        <f t="shared" si="3"/>
        <v>0</v>
      </c>
      <c r="N17" s="18" t="s">
        <v>22</v>
      </c>
      <c r="O17" s="21">
        <f>SUMIF($I$8:$I$46,DATE($N$7,$L17,O$7),J$8:$J55)</f>
        <v>0</v>
      </c>
      <c r="P17" s="21">
        <f>SUMIF($I$8:$I$46,DATE($N$7,$L17,P$7),$J$8:K55)</f>
        <v>0</v>
      </c>
      <c r="Q17" s="21">
        <f>SUMIF($I$8:$I$46,DATE($N$7,$L17,Q$7),$J$8:L55)</f>
        <v>0</v>
      </c>
      <c r="R17" s="21">
        <f>SUMIF($I$8:$I$46,DATE($N$7,$L17,R$7),$J$8:M55)</f>
        <v>0</v>
      </c>
      <c r="S17" s="21">
        <f>SUMIF($I$8:$I$46,DATE($N$7,$L17,S$7),$J$8:N55)</f>
        <v>0</v>
      </c>
      <c r="T17" s="21">
        <f>SUMIF($I$8:$I$46,DATE($N$7,$L17,T$7),$J$8:O55)</f>
        <v>0</v>
      </c>
      <c r="U17" s="21">
        <f>SUMIF($I$8:$I$46,DATE($N$7,$L17,U$7),$J$8:P55)</f>
        <v>0</v>
      </c>
      <c r="V17" s="21">
        <f>SUMIF($I$8:$I$46,DATE($N$7,$L17,V$7),$J$8:Q55)</f>
        <v>0</v>
      </c>
      <c r="W17" s="21">
        <f>SUMIF($I$8:$I$46,DATE($N$7,$L17,W$7),$J$8:R55)</f>
        <v>0</v>
      </c>
      <c r="X17" s="21">
        <f>SUMIF($I$8:$I$46,DATE($N$7,$L17,X$7),$J$8:S55)</f>
        <v>0</v>
      </c>
      <c r="Y17" s="21">
        <f>SUMIF($I$8:$I$46,DATE($N$7,$L17,Y$7),$J$8:T55)</f>
        <v>0</v>
      </c>
      <c r="Z17" s="21">
        <f>SUMIF($I$8:$I$46,DATE($N$7,$L17,Z$7),$J$8:U55)</f>
        <v>0</v>
      </c>
      <c r="AA17" s="21">
        <f>SUMIF($I$8:$I$46,DATE($N$7,$L17,AA$7),$J$8:V55)</f>
        <v>0</v>
      </c>
      <c r="AB17" s="21">
        <f>SUMIF($I$8:$I$46,DATE($N$7,$L17,AB$7),$J$8:W55)</f>
        <v>0</v>
      </c>
      <c r="AC17" s="21">
        <f>SUMIF($I$8:$I$46,DATE($N$7,$L17,AC$7),$J$8:X55)</f>
        <v>0</v>
      </c>
      <c r="AD17" s="21">
        <f>SUMIF($I$8:$I$46,DATE($N$7,$L17,AD$7),$J$8:Y55)</f>
        <v>0</v>
      </c>
      <c r="AE17" s="21">
        <f>SUMIF($I$8:$I$46,DATE($N$7,$L17,AE$7),$J$8:Z55)</f>
        <v>0</v>
      </c>
      <c r="AF17" s="21">
        <f>SUMIF($I$8:$I$46,DATE($N$7,$L17,AF$7),$J$8:AA55)</f>
        <v>0</v>
      </c>
      <c r="AG17" s="21">
        <f>SUMIF($I$8:$I$46,DATE($N$7,$L17,AG$7),$J$8:AB55)</f>
        <v>0</v>
      </c>
      <c r="AH17" s="21">
        <f>SUMIF($I$8:$I$46,DATE($N$7,$L17,AH$7),$J$8:AC55)</f>
        <v>0</v>
      </c>
      <c r="AI17" s="21">
        <f>SUMIF($I$8:$I$46,DATE($N$7,$L17,AI$7),$J$8:AD55)</f>
        <v>0</v>
      </c>
      <c r="AJ17" s="21">
        <f>SUMIF($I$8:$I$46,DATE($N$7,$L17,AJ$7),$J$8:AE55)</f>
        <v>0</v>
      </c>
      <c r="AK17" s="21">
        <f>SUMIF($I$8:$I$46,DATE($N$7,$L17,AK$7),$J$8:AF55)</f>
        <v>0</v>
      </c>
      <c r="AL17" s="21">
        <f>SUMIF($I$8:$I$46,DATE($N$7,$L17,AL$7),$J$8:AG55)</f>
        <v>0</v>
      </c>
      <c r="AM17" s="21">
        <f>SUMIF($I$8:$I$46,DATE($N$7,$L17,AM$7),$J$8:AH55)</f>
        <v>0</v>
      </c>
      <c r="AN17" s="21">
        <f>SUMIF($I$8:$I$46,DATE($N$7,$L17,AN$7),$J$8:AI55)</f>
        <v>0</v>
      </c>
      <c r="AO17" s="21">
        <f>SUMIF($I$8:$I$46,DATE($N$7,$L17,AO$7),$J$8:AJ55)</f>
        <v>0</v>
      </c>
      <c r="AP17" s="21">
        <f>SUMIF($I$8:$I$46,DATE($N$7,$L17,AP$7),$J$8:AK55)</f>
        <v>0</v>
      </c>
      <c r="AQ17" s="21">
        <f>SUMIF($I$8:$I$46,DATE($N$7,$L17,AQ$7),$J$8:AL55)</f>
        <v>0</v>
      </c>
      <c r="AR17" s="21">
        <f>SUMIF($I$8:$I$46,DATE($N$7,$L17,AR$7),$J$8:AM55)</f>
        <v>0</v>
      </c>
      <c r="AS17" s="21">
        <f>SUMIF($I$8:$I$46,DATE($N$7,$L17,AS$7),$J$8:AN55)</f>
        <v>0</v>
      </c>
    </row>
    <row r="18" spans="1:45">
      <c r="A18" s="11"/>
      <c r="B18" s="16"/>
      <c r="C18" s="15"/>
      <c r="D18" s="15"/>
      <c r="E18" s="15"/>
      <c r="F18" s="9">
        <f t="shared" si="1"/>
        <v>0</v>
      </c>
      <c r="G18" s="2" t="str">
        <f t="shared" si="2"/>
        <v/>
      </c>
      <c r="I18" s="19"/>
      <c r="J18" s="6" t="str">
        <f t="shared" si="6"/>
        <v/>
      </c>
      <c r="L18" s="37">
        <f t="shared" si="5"/>
        <v>11</v>
      </c>
      <c r="M18" s="35">
        <f t="shared" si="3"/>
        <v>0</v>
      </c>
      <c r="N18" s="18" t="s">
        <v>23</v>
      </c>
      <c r="O18" s="21">
        <f>SUMIF($I$8:$I$46,DATE($N$7,$L18,O$7),J$8:$J56)</f>
        <v>0</v>
      </c>
      <c r="P18" s="21">
        <f>SUMIF($I$8:$I$46,DATE($N$7,$L18,P$7),$J$8:K56)</f>
        <v>0</v>
      </c>
      <c r="Q18" s="21">
        <f>SUMIF($I$8:$I$46,DATE($N$7,$L18,Q$7),$J$8:L56)</f>
        <v>0</v>
      </c>
      <c r="R18" s="21">
        <f>SUMIF($I$8:$I$46,DATE($N$7,$L18,R$7),$J$8:M56)</f>
        <v>0</v>
      </c>
      <c r="S18" s="21">
        <f>SUMIF($I$8:$I$46,DATE($N$7,$L18,S$7),$J$8:N56)</f>
        <v>0</v>
      </c>
      <c r="T18" s="21">
        <f>SUMIF($I$8:$I$46,DATE($N$7,$L18,T$7),$J$8:O56)</f>
        <v>0</v>
      </c>
      <c r="U18" s="21">
        <f>SUMIF($I$8:$I$46,DATE($N$7,$L18,U$7),$J$8:P56)</f>
        <v>0</v>
      </c>
      <c r="V18" s="21">
        <f>SUMIF($I$8:$I$46,DATE($N$7,$L18,V$7),$J$8:Q56)</f>
        <v>0</v>
      </c>
      <c r="W18" s="21">
        <f>SUMIF($I$8:$I$46,DATE($N$7,$L18,W$7),$J$8:R56)</f>
        <v>0</v>
      </c>
      <c r="X18" s="21">
        <f>SUMIF($I$8:$I$46,DATE($N$7,$L18,X$7),$J$8:S56)</f>
        <v>0</v>
      </c>
      <c r="Y18" s="21">
        <f>SUMIF($I$8:$I$46,DATE($N$7,$L18,Y$7),$J$8:T56)</f>
        <v>0</v>
      </c>
      <c r="Z18" s="21">
        <f>SUMIF($I$8:$I$46,DATE($N$7,$L18,Z$7),$J$8:U56)</f>
        <v>0</v>
      </c>
      <c r="AA18" s="21">
        <f>SUMIF($I$8:$I$46,DATE($N$7,$L18,AA$7),$J$8:V56)</f>
        <v>0</v>
      </c>
      <c r="AB18" s="21">
        <f>SUMIF($I$8:$I$46,DATE($N$7,$L18,AB$7),$J$8:W56)</f>
        <v>0</v>
      </c>
      <c r="AC18" s="21">
        <f>SUMIF($I$8:$I$46,DATE($N$7,$L18,AC$7),$J$8:X56)</f>
        <v>0</v>
      </c>
      <c r="AD18" s="21">
        <f>SUMIF($I$8:$I$46,DATE($N$7,$L18,AD$7),$J$8:Y56)</f>
        <v>0</v>
      </c>
      <c r="AE18" s="21">
        <f>SUMIF($I$8:$I$46,DATE($N$7,$L18,AE$7),$J$8:Z56)</f>
        <v>0</v>
      </c>
      <c r="AF18" s="21">
        <f>SUMIF($I$8:$I$46,DATE($N$7,$L18,AF$7),$J$8:AA56)</f>
        <v>0</v>
      </c>
      <c r="AG18" s="21">
        <f>SUMIF($I$8:$I$46,DATE($N$7,$L18,AG$7),$J$8:AB56)</f>
        <v>0</v>
      </c>
      <c r="AH18" s="21">
        <f>SUMIF($I$8:$I$46,DATE($N$7,$L18,AH$7),$J$8:AC56)</f>
        <v>0</v>
      </c>
      <c r="AI18" s="21">
        <f>SUMIF($I$8:$I$46,DATE($N$7,$L18,AI$7),$J$8:AD56)</f>
        <v>0</v>
      </c>
      <c r="AJ18" s="21">
        <f>SUMIF($I$8:$I$46,DATE($N$7,$L18,AJ$7),$J$8:AE56)</f>
        <v>0</v>
      </c>
      <c r="AK18" s="21">
        <f>SUMIF($I$8:$I$46,DATE($N$7,$L18,AK$7),$J$8:AF56)</f>
        <v>0</v>
      </c>
      <c r="AL18" s="21">
        <f>SUMIF($I$8:$I$46,DATE($N$7,$L18,AL$7),$J$8:AG56)</f>
        <v>0</v>
      </c>
      <c r="AM18" s="21">
        <f>SUMIF($I$8:$I$46,DATE($N$7,$L18,AM$7),$J$8:AH56)</f>
        <v>0</v>
      </c>
      <c r="AN18" s="21">
        <f>SUMIF($I$8:$I$46,DATE($N$7,$L18,AN$7),$J$8:AI56)</f>
        <v>0</v>
      </c>
      <c r="AO18" s="21">
        <f>SUMIF($I$8:$I$46,DATE($N$7,$L18,AO$7),$J$8:AJ56)</f>
        <v>0</v>
      </c>
      <c r="AP18" s="21">
        <f>SUMIF($I$8:$I$46,DATE($N$7,$L18,AP$7),$J$8:AK56)</f>
        <v>0</v>
      </c>
      <c r="AQ18" s="21">
        <f>SUMIF($I$8:$I$46,DATE($N$7,$L18,AQ$7),$J$8:AL56)</f>
        <v>0</v>
      </c>
      <c r="AR18" s="21">
        <f>SUMIF($I$8:$I$46,DATE($N$7,$L18,AR$7),$J$8:AM56)</f>
        <v>0</v>
      </c>
      <c r="AS18" s="21">
        <f>SUMIF($I$8:$I$46,DATE($N$7,$L18,AS$7),$J$8:AN56)</f>
        <v>0</v>
      </c>
    </row>
    <row r="19" spans="1:45" ht="15.75" thickBot="1">
      <c r="A19" s="11"/>
      <c r="B19" s="16"/>
      <c r="C19" s="15"/>
      <c r="D19" s="15"/>
      <c r="E19" s="15"/>
      <c r="F19" s="9">
        <f t="shared" si="1"/>
        <v>0</v>
      </c>
      <c r="G19" s="2" t="str">
        <f t="shared" si="2"/>
        <v/>
      </c>
      <c r="I19" s="19"/>
      <c r="J19" s="6" t="str">
        <f t="shared" si="6"/>
        <v/>
      </c>
      <c r="L19" s="38">
        <f t="shared" si="5"/>
        <v>12</v>
      </c>
      <c r="M19" s="35">
        <f t="shared" si="3"/>
        <v>0</v>
      </c>
      <c r="N19" s="18" t="s">
        <v>24</v>
      </c>
      <c r="O19" s="21">
        <f>SUMIF($I$8:$I$46,DATE($N$7,$L19,O$7),J$8:$J57)</f>
        <v>0</v>
      </c>
      <c r="P19" s="21">
        <f>SUMIF($I$8:$I$46,DATE($N$7,$L19,P$7),$J$8:K57)</f>
        <v>0</v>
      </c>
      <c r="Q19" s="21">
        <f>SUMIF($I$8:$I$46,DATE($N$7,$L19,Q$7),$J$8:L57)</f>
        <v>0</v>
      </c>
      <c r="R19" s="21">
        <f>SUMIF($I$8:$I$46,DATE($N$7,$L19,R$7),$J$8:M57)</f>
        <v>0</v>
      </c>
      <c r="S19" s="21">
        <f>SUMIF($I$8:$I$46,DATE($N$7,$L19,S$7),$J$8:N57)</f>
        <v>0</v>
      </c>
      <c r="T19" s="21">
        <f>SUMIF($I$8:$I$46,DATE($N$7,$L19,T$7),$J$8:O57)</f>
        <v>0</v>
      </c>
      <c r="U19" s="21">
        <f>SUMIF($I$8:$I$46,DATE($N$7,$L19,U$7),$J$8:P57)</f>
        <v>0</v>
      </c>
      <c r="V19" s="21">
        <f>SUMIF($I$8:$I$46,DATE($N$7,$L19,V$7),$J$8:Q57)</f>
        <v>0</v>
      </c>
      <c r="W19" s="21">
        <f>SUMIF($I$8:$I$46,DATE($N$7,$L19,W$7),$J$8:R57)</f>
        <v>0</v>
      </c>
      <c r="X19" s="21">
        <f>SUMIF($I$8:$I$46,DATE($N$7,$L19,X$7),$J$8:S57)</f>
        <v>0</v>
      </c>
      <c r="Y19" s="21">
        <f>SUMIF($I$8:$I$46,DATE($N$7,$L19,Y$7),$J$8:T57)</f>
        <v>0</v>
      </c>
      <c r="Z19" s="21">
        <f>SUMIF($I$8:$I$46,DATE($N$7,$L19,Z$7),$J$8:U57)</f>
        <v>0</v>
      </c>
      <c r="AA19" s="21">
        <f>SUMIF($I$8:$I$46,DATE($N$7,$L19,AA$7),$J$8:V57)</f>
        <v>0</v>
      </c>
      <c r="AB19" s="21">
        <f>SUMIF($I$8:$I$46,DATE($N$7,$L19,AB$7),$J$8:W57)</f>
        <v>0</v>
      </c>
      <c r="AC19" s="21">
        <f>SUMIF($I$8:$I$46,DATE($N$7,$L19,AC$7),$J$8:X57)</f>
        <v>0</v>
      </c>
      <c r="AD19" s="21">
        <f>SUMIF($I$8:$I$46,DATE($N$7,$L19,AD$7),$J$8:Y57)</f>
        <v>0</v>
      </c>
      <c r="AE19" s="21">
        <f>SUMIF($I$8:$I$46,DATE($N$7,$L19,AE$7),$J$8:Z57)</f>
        <v>0</v>
      </c>
      <c r="AF19" s="21">
        <f>SUMIF($I$8:$I$46,DATE($N$7,$L19,AF$7),$J$8:AA57)</f>
        <v>0</v>
      </c>
      <c r="AG19" s="21">
        <f>SUMIF($I$8:$I$46,DATE($N$7,$L19,AG$7),$J$8:AB57)</f>
        <v>0</v>
      </c>
      <c r="AH19" s="21">
        <f>SUMIF($I$8:$I$46,DATE($N$7,$L19,AH$7),$J$8:AC57)</f>
        <v>0</v>
      </c>
      <c r="AI19" s="21">
        <f>SUMIF($I$8:$I$46,DATE($N$7,$L19,AI$7),$J$8:AD57)</f>
        <v>0</v>
      </c>
      <c r="AJ19" s="21">
        <f>SUMIF($I$8:$I$46,DATE($N$7,$L19,AJ$7),$J$8:AE57)</f>
        <v>0</v>
      </c>
      <c r="AK19" s="21">
        <f>SUMIF($I$8:$I$46,DATE($N$7,$L19,AK$7),$J$8:AF57)</f>
        <v>0</v>
      </c>
      <c r="AL19" s="21">
        <f>SUMIF($I$8:$I$46,DATE($N$7,$L19,AL$7),$J$8:AG57)</f>
        <v>0</v>
      </c>
      <c r="AM19" s="21">
        <f>SUMIF($I$8:$I$46,DATE($N$7,$L19,AM$7),$J$8:AH57)</f>
        <v>0</v>
      </c>
      <c r="AN19" s="21">
        <f>SUMIF($I$8:$I$46,DATE($N$7,$L19,AN$7),$J$8:AI57)</f>
        <v>0</v>
      </c>
      <c r="AO19" s="21">
        <f>SUMIF($I$8:$I$46,DATE($N$7,$L19,AO$7),$J$8:AJ57)</f>
        <v>0</v>
      </c>
      <c r="AP19" s="21">
        <f>SUMIF($I$8:$I$46,DATE($N$7,$L19,AP$7),$J$8:AK57)</f>
        <v>0</v>
      </c>
      <c r="AQ19" s="21">
        <f>SUMIF($I$8:$I$46,DATE($N$7,$L19,AQ$7),$J$8:AL57)</f>
        <v>0</v>
      </c>
      <c r="AR19" s="21">
        <f>SUMIF($I$8:$I$46,DATE($N$7,$L19,AR$7),$J$8:AM57)</f>
        <v>0</v>
      </c>
      <c r="AS19" s="21">
        <f>SUMIF($I$8:$I$46,DATE($N$7,$L19,AS$7),$J$8:AN57)</f>
        <v>0</v>
      </c>
    </row>
    <row r="20" spans="1:45" ht="15.75" thickBot="1">
      <c r="A20" s="11"/>
      <c r="B20" s="16"/>
      <c r="C20" s="15"/>
      <c r="D20" s="15"/>
      <c r="E20" s="15"/>
      <c r="F20" s="9">
        <f t="shared" si="1"/>
        <v>0</v>
      </c>
      <c r="G20" s="2" t="str">
        <f t="shared" si="2"/>
        <v/>
      </c>
      <c r="I20" s="19"/>
      <c r="J20" s="6" t="str">
        <f t="shared" si="6"/>
        <v/>
      </c>
    </row>
    <row r="21" spans="1:45">
      <c r="A21" s="11"/>
      <c r="B21" s="16"/>
      <c r="C21" s="15"/>
      <c r="D21" s="15"/>
      <c r="E21" s="15"/>
      <c r="F21" s="9">
        <f t="shared" si="1"/>
        <v>0</v>
      </c>
      <c r="G21" s="2" t="str">
        <f t="shared" si="2"/>
        <v/>
      </c>
      <c r="I21" s="19"/>
      <c r="J21" s="6" t="str">
        <f t="shared" si="6"/>
        <v/>
      </c>
      <c r="M21" s="48" t="s">
        <v>25</v>
      </c>
      <c r="N21" s="49"/>
      <c r="O21" s="48" t="s">
        <v>26</v>
      </c>
      <c r="P21" s="49"/>
      <c r="R21" s="48" t="s">
        <v>27</v>
      </c>
      <c r="S21" s="49"/>
      <c r="T21" s="48" t="s">
        <v>28</v>
      </c>
      <c r="U21" s="49"/>
    </row>
    <row r="22" spans="1:45">
      <c r="A22" s="11"/>
      <c r="B22" s="16"/>
      <c r="C22" s="15"/>
      <c r="D22" s="15"/>
      <c r="E22" s="15"/>
      <c r="F22" s="9">
        <f t="shared" si="1"/>
        <v>0</v>
      </c>
      <c r="G22" s="2" t="str">
        <f t="shared" si="2"/>
        <v/>
      </c>
      <c r="I22" s="19"/>
      <c r="J22" s="6" t="str">
        <f t="shared" si="6"/>
        <v/>
      </c>
      <c r="M22" s="50"/>
      <c r="N22" s="51"/>
      <c r="O22" s="50"/>
      <c r="P22" s="51"/>
      <c r="R22" s="50"/>
      <c r="S22" s="51"/>
      <c r="T22" s="50"/>
      <c r="U22" s="51"/>
    </row>
    <row r="23" spans="1:45" ht="15.75" thickBot="1">
      <c r="A23" s="11"/>
      <c r="B23" s="16"/>
      <c r="C23" s="15"/>
      <c r="D23" s="15"/>
      <c r="E23" s="15"/>
      <c r="F23" s="9">
        <f t="shared" si="1"/>
        <v>0</v>
      </c>
      <c r="G23" s="2" t="str">
        <f t="shared" si="2"/>
        <v/>
      </c>
      <c r="I23" s="19"/>
      <c r="J23" s="7" t="str">
        <f t="shared" si="6"/>
        <v/>
      </c>
      <c r="M23" s="52">
        <f>SUMIF(G8:G55,"W",F8:F55)</f>
        <v>0</v>
      </c>
      <c r="N23" s="53"/>
      <c r="O23" s="63">
        <f>SUMIF(G8:G55,"L",F8:F55)</f>
        <v>0</v>
      </c>
      <c r="P23" s="64"/>
      <c r="R23" s="67">
        <f>MAX(F8:F55)</f>
        <v>0</v>
      </c>
      <c r="S23" s="53"/>
      <c r="T23" s="68">
        <f>MIN(F8:F55)</f>
        <v>0</v>
      </c>
      <c r="U23" s="64"/>
    </row>
    <row r="24" spans="1:45">
      <c r="A24" s="11"/>
      <c r="B24" s="15"/>
      <c r="C24" s="15"/>
      <c r="D24" s="15"/>
      <c r="E24" s="15"/>
      <c r="F24" s="9">
        <f t="shared" si="1"/>
        <v>0</v>
      </c>
      <c r="G24" s="2" t="str">
        <f t="shared" si="2"/>
        <v/>
      </c>
      <c r="I24" s="19"/>
      <c r="J24" s="8" t="str">
        <f t="shared" si="6"/>
        <v/>
      </c>
      <c r="M24" s="52"/>
      <c r="N24" s="53"/>
      <c r="O24" s="63"/>
      <c r="P24" s="64"/>
      <c r="R24" s="52"/>
      <c r="S24" s="53"/>
      <c r="T24" s="63"/>
      <c r="U24" s="64"/>
    </row>
    <row r="25" spans="1:45">
      <c r="A25" s="11"/>
      <c r="B25" s="16"/>
      <c r="C25" s="15"/>
      <c r="D25" s="15"/>
      <c r="E25" s="15"/>
      <c r="F25" s="9">
        <f t="shared" si="1"/>
        <v>0</v>
      </c>
      <c r="G25" s="2" t="str">
        <f t="shared" si="2"/>
        <v/>
      </c>
      <c r="I25" s="19"/>
      <c r="J25" s="6" t="str">
        <f t="shared" si="6"/>
        <v/>
      </c>
      <c r="M25" s="52"/>
      <c r="N25" s="53"/>
      <c r="O25" s="63"/>
      <c r="P25" s="64"/>
      <c r="R25" s="52"/>
      <c r="S25" s="53"/>
      <c r="T25" s="63"/>
      <c r="U25" s="64"/>
    </row>
    <row r="26" spans="1:45">
      <c r="A26" s="11"/>
      <c r="B26" s="16"/>
      <c r="C26" s="15"/>
      <c r="D26" s="15"/>
      <c r="E26" s="15"/>
      <c r="F26" s="9">
        <f t="shared" si="1"/>
        <v>0</v>
      </c>
      <c r="G26" s="2" t="str">
        <f t="shared" si="2"/>
        <v/>
      </c>
      <c r="I26" s="19"/>
      <c r="J26" s="6" t="str">
        <f t="shared" si="6"/>
        <v/>
      </c>
      <c r="M26" s="52"/>
      <c r="N26" s="53"/>
      <c r="O26" s="63"/>
      <c r="P26" s="64"/>
      <c r="R26" s="52"/>
      <c r="S26" s="53"/>
      <c r="T26" s="63"/>
      <c r="U26" s="64"/>
    </row>
    <row r="27" spans="1:45" ht="15.75" thickBot="1">
      <c r="A27" s="11"/>
      <c r="B27" s="16"/>
      <c r="C27" s="15"/>
      <c r="D27" s="15"/>
      <c r="E27" s="15"/>
      <c r="F27" s="9">
        <f t="shared" si="1"/>
        <v>0</v>
      </c>
      <c r="G27" s="2" t="str">
        <f t="shared" si="2"/>
        <v/>
      </c>
      <c r="I27" s="19"/>
      <c r="J27" s="6" t="str">
        <f t="shared" si="6"/>
        <v/>
      </c>
      <c r="M27" s="54"/>
      <c r="N27" s="55"/>
      <c r="O27" s="65"/>
      <c r="P27" s="66"/>
      <c r="R27" s="54"/>
      <c r="S27" s="55"/>
      <c r="T27" s="65"/>
      <c r="U27" s="66"/>
    </row>
    <row r="28" spans="1:45">
      <c r="A28" s="13"/>
      <c r="B28" s="17"/>
      <c r="C28" s="17"/>
      <c r="D28" s="17"/>
      <c r="E28" s="17"/>
      <c r="F28" s="10">
        <f t="shared" si="1"/>
        <v>0</v>
      </c>
      <c r="G28" s="4" t="str">
        <f t="shared" si="2"/>
        <v/>
      </c>
      <c r="I28" s="19"/>
      <c r="J28" s="6" t="str">
        <f t="shared" si="6"/>
        <v/>
      </c>
    </row>
    <row r="29" spans="1:45">
      <c r="A29" s="11"/>
      <c r="B29" s="16"/>
      <c r="C29" s="15"/>
      <c r="D29" s="15"/>
      <c r="E29" s="15"/>
      <c r="F29" s="9">
        <f t="shared" si="1"/>
        <v>0</v>
      </c>
      <c r="G29" s="2" t="str">
        <f t="shared" si="2"/>
        <v/>
      </c>
      <c r="I29" s="19"/>
      <c r="J29" s="6" t="str">
        <f t="shared" si="6"/>
        <v/>
      </c>
    </row>
    <row r="30" spans="1:45">
      <c r="A30" s="11"/>
      <c r="B30" s="16"/>
      <c r="C30" s="15"/>
      <c r="D30" s="15"/>
      <c r="E30" s="15"/>
      <c r="F30" s="9">
        <f t="shared" si="1"/>
        <v>0</v>
      </c>
      <c r="G30" s="2" t="str">
        <f t="shared" si="2"/>
        <v/>
      </c>
      <c r="I30" s="19"/>
      <c r="J30" s="6" t="str">
        <f t="shared" si="6"/>
        <v/>
      </c>
    </row>
    <row r="31" spans="1:45">
      <c r="A31" s="11"/>
      <c r="B31" s="16"/>
      <c r="C31" s="15"/>
      <c r="D31" s="15"/>
      <c r="E31" s="15"/>
      <c r="F31" s="9">
        <f t="shared" si="1"/>
        <v>0</v>
      </c>
      <c r="G31" s="2" t="str">
        <f t="shared" si="2"/>
        <v/>
      </c>
      <c r="I31" s="19"/>
      <c r="J31" s="6" t="str">
        <f t="shared" si="6"/>
        <v/>
      </c>
    </row>
    <row r="32" spans="1:45">
      <c r="A32" s="11"/>
      <c r="B32" s="16"/>
      <c r="C32" s="15"/>
      <c r="D32" s="15"/>
      <c r="E32" s="15"/>
      <c r="F32" s="9">
        <f t="shared" si="1"/>
        <v>0</v>
      </c>
      <c r="G32" s="2" t="str">
        <f t="shared" si="2"/>
        <v/>
      </c>
      <c r="I32" s="19"/>
      <c r="J32" s="6" t="str">
        <f t="shared" si="6"/>
        <v/>
      </c>
    </row>
    <row r="33" spans="1:10">
      <c r="A33" s="11"/>
      <c r="B33" s="16"/>
      <c r="C33" s="15"/>
      <c r="D33" s="15"/>
      <c r="E33" s="15"/>
      <c r="F33" s="9">
        <f t="shared" si="1"/>
        <v>0</v>
      </c>
      <c r="G33" s="2" t="str">
        <f t="shared" si="2"/>
        <v/>
      </c>
      <c r="I33" s="19"/>
      <c r="J33" s="6" t="str">
        <f t="shared" si="6"/>
        <v/>
      </c>
    </row>
    <row r="34" spans="1:10">
      <c r="A34" s="11"/>
      <c r="B34" s="16"/>
      <c r="C34" s="15"/>
      <c r="D34" s="15"/>
      <c r="E34" s="15"/>
      <c r="F34" s="9">
        <f t="shared" si="1"/>
        <v>0</v>
      </c>
      <c r="G34" s="2" t="str">
        <f t="shared" si="2"/>
        <v/>
      </c>
      <c r="I34" s="19"/>
      <c r="J34" s="6" t="str">
        <f t="shared" si="6"/>
        <v/>
      </c>
    </row>
    <row r="35" spans="1:10">
      <c r="A35" s="11"/>
      <c r="B35" s="16"/>
      <c r="C35" s="15"/>
      <c r="D35" s="15"/>
      <c r="E35" s="15"/>
      <c r="F35" s="9">
        <f t="shared" si="1"/>
        <v>0</v>
      </c>
      <c r="G35" s="2" t="str">
        <f t="shared" si="2"/>
        <v/>
      </c>
      <c r="I35" s="19"/>
      <c r="J35" s="6" t="str">
        <f t="shared" si="6"/>
        <v/>
      </c>
    </row>
    <row r="36" spans="1:10">
      <c r="A36" s="11"/>
      <c r="B36" s="16"/>
      <c r="C36" s="15"/>
      <c r="D36" s="15"/>
      <c r="E36" s="15"/>
      <c r="F36" s="9">
        <f t="shared" si="1"/>
        <v>0</v>
      </c>
      <c r="G36" s="2" t="str">
        <f t="shared" si="2"/>
        <v/>
      </c>
      <c r="I36" s="19"/>
      <c r="J36" s="6" t="str">
        <f t="shared" si="6"/>
        <v/>
      </c>
    </row>
    <row r="37" spans="1:10">
      <c r="A37" s="11"/>
      <c r="B37" s="16"/>
      <c r="C37" s="15"/>
      <c r="D37" s="15"/>
      <c r="E37" s="15"/>
      <c r="F37" s="9">
        <f t="shared" si="1"/>
        <v>0</v>
      </c>
      <c r="G37" s="2" t="str">
        <f t="shared" si="2"/>
        <v/>
      </c>
      <c r="I37" s="19"/>
      <c r="J37" s="6" t="str">
        <f t="shared" si="6"/>
        <v/>
      </c>
    </row>
    <row r="38" spans="1:10">
      <c r="A38" s="11"/>
      <c r="B38" s="16"/>
      <c r="C38" s="15"/>
      <c r="D38" s="15"/>
      <c r="E38" s="15"/>
      <c r="F38" s="9">
        <f t="shared" si="1"/>
        <v>0</v>
      </c>
      <c r="G38" s="2" t="str">
        <f t="shared" si="2"/>
        <v/>
      </c>
      <c r="I38" s="19"/>
      <c r="J38" s="6" t="str">
        <f t="shared" si="6"/>
        <v/>
      </c>
    </row>
    <row r="39" spans="1:10" ht="15.75" thickBot="1">
      <c r="A39" s="11"/>
      <c r="B39" s="16"/>
      <c r="C39" s="15"/>
      <c r="D39" s="15"/>
      <c r="E39" s="15"/>
      <c r="F39" s="9">
        <f t="shared" si="1"/>
        <v>0</v>
      </c>
      <c r="G39" s="2" t="str">
        <f t="shared" si="2"/>
        <v/>
      </c>
      <c r="I39" s="19"/>
      <c r="J39" s="7" t="str">
        <f t="shared" si="6"/>
        <v/>
      </c>
    </row>
    <row r="40" spans="1:10">
      <c r="A40" s="13"/>
      <c r="B40" s="17"/>
      <c r="C40" s="17"/>
      <c r="D40" s="17"/>
      <c r="E40" s="17"/>
      <c r="F40" s="9">
        <f t="shared" si="1"/>
        <v>0</v>
      </c>
      <c r="G40" s="2" t="str">
        <f t="shared" si="2"/>
        <v/>
      </c>
      <c r="I40" s="19"/>
      <c r="J40" s="8" t="str">
        <f t="shared" si="6"/>
        <v/>
      </c>
    </row>
    <row r="41" spans="1:10">
      <c r="A41" s="11"/>
      <c r="B41" s="16"/>
      <c r="C41" s="15"/>
      <c r="D41" s="15"/>
      <c r="E41" s="15"/>
      <c r="F41" s="9">
        <f t="shared" si="1"/>
        <v>0</v>
      </c>
      <c r="G41" s="2" t="str">
        <f t="shared" si="2"/>
        <v/>
      </c>
      <c r="I41" s="19"/>
      <c r="J41" s="6" t="str">
        <f t="shared" si="6"/>
        <v/>
      </c>
    </row>
    <row r="42" spans="1:10">
      <c r="A42" s="11"/>
      <c r="B42" s="16"/>
      <c r="C42" s="15"/>
      <c r="D42" s="15"/>
      <c r="E42" s="15"/>
      <c r="F42" s="9">
        <f t="shared" si="1"/>
        <v>0</v>
      </c>
      <c r="G42" s="2" t="str">
        <f t="shared" si="2"/>
        <v/>
      </c>
      <c r="I42" s="19"/>
      <c r="J42" s="6" t="str">
        <f t="shared" si="6"/>
        <v/>
      </c>
    </row>
    <row r="43" spans="1:10">
      <c r="A43" s="11"/>
      <c r="B43" s="16"/>
      <c r="C43" s="15"/>
      <c r="D43" s="15"/>
      <c r="E43" s="15"/>
      <c r="F43" s="9">
        <f t="shared" si="1"/>
        <v>0</v>
      </c>
      <c r="G43" s="2" t="str">
        <f t="shared" si="2"/>
        <v/>
      </c>
      <c r="I43" s="19"/>
      <c r="J43" s="6" t="str">
        <f t="shared" si="6"/>
        <v/>
      </c>
    </row>
    <row r="44" spans="1:10">
      <c r="A44" s="11"/>
      <c r="B44" s="16"/>
      <c r="C44" s="15"/>
      <c r="D44" s="15"/>
      <c r="E44" s="15"/>
      <c r="F44" s="9">
        <f t="shared" si="1"/>
        <v>0</v>
      </c>
      <c r="G44" s="2" t="str">
        <f t="shared" si="2"/>
        <v/>
      </c>
      <c r="I44" s="19"/>
      <c r="J44" s="6" t="str">
        <f t="shared" si="6"/>
        <v/>
      </c>
    </row>
    <row r="45" spans="1:10">
      <c r="A45" s="11"/>
      <c r="B45" s="16"/>
      <c r="C45" s="15"/>
      <c r="D45" s="15"/>
      <c r="E45" s="15"/>
      <c r="F45" s="9">
        <f t="shared" si="1"/>
        <v>0</v>
      </c>
      <c r="G45" s="2" t="str">
        <f t="shared" si="2"/>
        <v/>
      </c>
      <c r="I45" s="19"/>
      <c r="J45" s="6" t="str">
        <f t="shared" si="6"/>
        <v/>
      </c>
    </row>
    <row r="46" spans="1:10">
      <c r="A46" s="11"/>
      <c r="B46" s="16"/>
      <c r="C46" s="15"/>
      <c r="D46" s="15"/>
      <c r="E46" s="15"/>
      <c r="F46" s="9">
        <f t="shared" si="1"/>
        <v>0</v>
      </c>
      <c r="G46" s="2" t="str">
        <f t="shared" si="2"/>
        <v/>
      </c>
      <c r="I46" s="19"/>
      <c r="J46" s="6" t="str">
        <f t="shared" si="6"/>
        <v/>
      </c>
    </row>
    <row r="47" spans="1:10">
      <c r="A47" s="11"/>
      <c r="B47" s="16"/>
      <c r="C47" s="15"/>
      <c r="D47" s="15"/>
      <c r="E47" s="15"/>
      <c r="F47" s="9">
        <f t="shared" si="1"/>
        <v>0</v>
      </c>
      <c r="G47" s="2" t="str">
        <f t="shared" si="2"/>
        <v/>
      </c>
      <c r="I47" s="19"/>
      <c r="J47" s="6" t="str">
        <f t="shared" si="6"/>
        <v/>
      </c>
    </row>
    <row r="48" spans="1:10">
      <c r="A48" s="11"/>
      <c r="B48" s="16"/>
      <c r="C48" s="15"/>
      <c r="D48" s="15"/>
      <c r="E48" s="15"/>
      <c r="F48" s="9">
        <f t="shared" si="1"/>
        <v>0</v>
      </c>
      <c r="G48" s="2" t="str">
        <f t="shared" si="2"/>
        <v/>
      </c>
      <c r="I48" s="19"/>
      <c r="J48" s="6" t="str">
        <f t="shared" si="6"/>
        <v/>
      </c>
    </row>
    <row r="49" spans="1:10" ht="15.75" thickBot="1">
      <c r="A49" s="11"/>
      <c r="B49" s="16"/>
      <c r="C49" s="15"/>
      <c r="D49" s="15"/>
      <c r="E49" s="15"/>
      <c r="F49" s="9">
        <f t="shared" si="1"/>
        <v>0</v>
      </c>
      <c r="G49" s="2" t="str">
        <f t="shared" si="2"/>
        <v/>
      </c>
      <c r="I49" s="19"/>
      <c r="J49" s="7" t="str">
        <f t="shared" si="6"/>
        <v/>
      </c>
    </row>
    <row r="50" spans="1:10">
      <c r="A50" s="14"/>
      <c r="B50" s="16"/>
      <c r="C50" s="15"/>
      <c r="D50" s="15"/>
      <c r="E50" s="15"/>
      <c r="F50" s="9">
        <f t="shared" si="1"/>
        <v>0</v>
      </c>
      <c r="G50" s="2" t="str">
        <f t="shared" si="2"/>
        <v/>
      </c>
    </row>
    <row r="51" spans="1:10">
      <c r="A51" s="14"/>
      <c r="B51" s="16"/>
      <c r="C51" s="15"/>
      <c r="D51" s="15"/>
      <c r="E51" s="15"/>
      <c r="F51" s="9">
        <f t="shared" si="1"/>
        <v>0</v>
      </c>
      <c r="G51" s="2" t="str">
        <f t="shared" si="2"/>
        <v/>
      </c>
    </row>
    <row r="52" spans="1:10">
      <c r="A52" s="14"/>
      <c r="B52" s="16"/>
      <c r="C52" s="15"/>
      <c r="D52" s="15"/>
      <c r="E52" s="15"/>
      <c r="F52" s="9">
        <f t="shared" si="1"/>
        <v>0</v>
      </c>
      <c r="G52" s="2" t="str">
        <f t="shared" si="2"/>
        <v/>
      </c>
    </row>
    <row r="53" spans="1:10">
      <c r="A53" s="14"/>
      <c r="B53" s="16"/>
      <c r="C53" s="15"/>
      <c r="D53" s="15"/>
      <c r="E53" s="15"/>
      <c r="F53" s="9">
        <f t="shared" si="1"/>
        <v>0</v>
      </c>
      <c r="G53" s="2" t="str">
        <f>IF(E53=0,"",IF(F53&gt;0,"W","L"))</f>
        <v/>
      </c>
    </row>
    <row r="54" spans="1:10">
      <c r="A54" s="14"/>
      <c r="B54" s="16"/>
      <c r="C54" s="15"/>
      <c r="D54" s="15"/>
      <c r="E54" s="15"/>
      <c r="F54" s="9">
        <f t="shared" si="1"/>
        <v>0</v>
      </c>
      <c r="G54" s="2" t="str">
        <f t="shared" si="2"/>
        <v/>
      </c>
    </row>
    <row r="55" spans="1:10">
      <c r="A55" s="14"/>
      <c r="B55" s="16"/>
      <c r="C55" s="15"/>
      <c r="D55" s="15"/>
      <c r="E55" s="15"/>
      <c r="F55" s="9">
        <f t="shared" si="1"/>
        <v>0</v>
      </c>
      <c r="G55" s="2" t="str">
        <f t="shared" si="2"/>
        <v/>
      </c>
    </row>
  </sheetData>
  <sortState xmlns:xlrd2="http://schemas.microsoft.com/office/spreadsheetml/2017/richdata2" ref="A8:A40">
    <sortCondition ref="A8:A40"/>
  </sortState>
  <mergeCells count="12">
    <mergeCell ref="D1:R4"/>
    <mergeCell ref="O21:P22"/>
    <mergeCell ref="M23:N27"/>
    <mergeCell ref="M21:N22"/>
    <mergeCell ref="A6:G6"/>
    <mergeCell ref="I6:J6"/>
    <mergeCell ref="N6:AS6"/>
    <mergeCell ref="O23:P27"/>
    <mergeCell ref="R21:S22"/>
    <mergeCell ref="T21:U22"/>
    <mergeCell ref="R23:S27"/>
    <mergeCell ref="T23:U27"/>
  </mergeCells>
  <conditionalFormatting sqref="F8:F55">
    <cfRule type="colorScale" priority="3">
      <colorScale>
        <cfvo type="num" val="0"/>
        <cfvo type="num" val="1"/>
        <color rgb="FFFF6161"/>
        <color rgb="FF87F874"/>
      </colorScale>
    </cfRule>
    <cfRule type="colorScale" priority="5">
      <colorScale>
        <cfvo type="num" val="0"/>
        <cfvo type="num" val="1"/>
        <color theme="8" tint="0.39997558519241921"/>
        <color theme="8" tint="-0.249977111117893"/>
      </colorScale>
    </cfRule>
  </conditionalFormatting>
  <conditionalFormatting sqref="J8:J49">
    <cfRule type="colorScale" priority="4">
      <colorScale>
        <cfvo type="num" val="0"/>
        <cfvo type="num" val="1"/>
        <color rgb="FFFF6161"/>
        <color rgb="FF87F874"/>
      </colorScale>
    </cfRule>
  </conditionalFormatting>
  <conditionalFormatting sqref="O8:AS19">
    <cfRule type="cellIs" dxfId="0" priority="1" operator="equal">
      <formula>0</formula>
    </cfRule>
    <cfRule type="colorScale" priority="2">
      <colorScale>
        <cfvo type="num" val="0"/>
        <cfvo type="num" val="1"/>
        <color rgb="FFFF6161"/>
        <color rgb="FF87F874"/>
      </colorScale>
    </cfRule>
  </conditionalFormatting>
  <pageMargins left="0.7" right="0.7" top="0.75" bottom="0.75" header="0.3" footer="0.3"/>
  <pageSetup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59665-B57C-44EB-AD99-31B3910AFA18}">
  <dimension ref="B1:R18"/>
  <sheetViews>
    <sheetView zoomScale="60" zoomScaleNormal="60" workbookViewId="0">
      <selection activeCell="T15" sqref="T15"/>
    </sheetView>
  </sheetViews>
  <sheetFormatPr baseColWidth="10" defaultColWidth="8.85546875" defaultRowHeight="15"/>
  <sheetData>
    <row r="1" spans="2:18" ht="15.75" thickBot="1"/>
    <row r="2" spans="2:18">
      <c r="B2" s="69" t="s">
        <v>29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1"/>
    </row>
    <row r="3" spans="2:18">
      <c r="B3" s="72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4"/>
    </row>
    <row r="4" spans="2:18" ht="15.75" thickBot="1">
      <c r="B4" s="75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7"/>
    </row>
    <row r="5" spans="2:18" ht="15.75" thickBot="1"/>
    <row r="6" spans="2:18" ht="18.75">
      <c r="B6" s="78" t="s">
        <v>30</v>
      </c>
      <c r="C6" s="79"/>
      <c r="D6" s="80"/>
      <c r="E6" s="33"/>
      <c r="F6" s="78" t="s">
        <v>31</v>
      </c>
      <c r="G6" s="79"/>
      <c r="H6" s="80"/>
      <c r="I6" s="33"/>
      <c r="J6" s="78" t="s">
        <v>32</v>
      </c>
      <c r="K6" s="79"/>
      <c r="L6" s="80"/>
    </row>
    <row r="7" spans="2:18" ht="18.75">
      <c r="B7" s="81">
        <f>'Day Trading'!M6</f>
        <v>0</v>
      </c>
      <c r="C7" s="82"/>
      <c r="D7" s="83"/>
      <c r="E7" s="33"/>
      <c r="F7" s="81">
        <f>AVERAGE('Day Trading'!F8:F55)</f>
        <v>0</v>
      </c>
      <c r="G7" s="82"/>
      <c r="H7" s="83"/>
      <c r="I7" s="33"/>
      <c r="J7" s="87" t="e">
        <f>AVERAGE('Day Trading'!J8:J49)</f>
        <v>#DIV/0!</v>
      </c>
      <c r="K7" s="88"/>
      <c r="L7" s="89"/>
    </row>
    <row r="8" spans="2:18" ht="18.75">
      <c r="B8" s="81"/>
      <c r="C8" s="82"/>
      <c r="D8" s="83"/>
      <c r="E8" s="33"/>
      <c r="F8" s="81"/>
      <c r="G8" s="82"/>
      <c r="H8" s="83"/>
      <c r="I8" s="33"/>
      <c r="J8" s="90"/>
      <c r="K8" s="88"/>
      <c r="L8" s="89"/>
    </row>
    <row r="9" spans="2:18" ht="18.75">
      <c r="B9" s="81"/>
      <c r="C9" s="82"/>
      <c r="D9" s="83"/>
      <c r="E9" s="33"/>
      <c r="F9" s="81"/>
      <c r="G9" s="82"/>
      <c r="H9" s="83"/>
      <c r="I9" s="33"/>
      <c r="J9" s="90"/>
      <c r="K9" s="88"/>
      <c r="L9" s="89"/>
    </row>
    <row r="10" spans="2:18" ht="18.75">
      <c r="B10" s="81"/>
      <c r="C10" s="82"/>
      <c r="D10" s="83"/>
      <c r="E10" s="33"/>
      <c r="F10" s="81"/>
      <c r="G10" s="82"/>
      <c r="H10" s="83"/>
      <c r="I10" s="33"/>
      <c r="J10" s="90"/>
      <c r="K10" s="88"/>
      <c r="L10" s="89"/>
    </row>
    <row r="11" spans="2:18" ht="19.5" thickBot="1">
      <c r="B11" s="84"/>
      <c r="C11" s="85"/>
      <c r="D11" s="86"/>
      <c r="E11" s="33"/>
      <c r="F11" s="84"/>
      <c r="G11" s="85"/>
      <c r="H11" s="86"/>
      <c r="I11" s="33"/>
      <c r="J11" s="91"/>
      <c r="K11" s="92"/>
      <c r="L11" s="93"/>
    </row>
    <row r="12" spans="2:18" ht="19.5" thickBot="1"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</row>
    <row r="13" spans="2:18" ht="18.75">
      <c r="B13" s="78" t="s">
        <v>33</v>
      </c>
      <c r="C13" s="79"/>
      <c r="D13" s="80"/>
      <c r="E13" s="33"/>
      <c r="F13" s="78" t="s">
        <v>34</v>
      </c>
      <c r="G13" s="79"/>
      <c r="H13" s="80"/>
      <c r="I13" s="33"/>
      <c r="J13" s="78" t="s">
        <v>35</v>
      </c>
      <c r="K13" s="79"/>
      <c r="L13" s="80"/>
    </row>
    <row r="14" spans="2:18" ht="18.75">
      <c r="B14" s="94">
        <f>COUNTIF('Day Trading'!G8:G55,"W")</f>
        <v>0</v>
      </c>
      <c r="C14" s="95"/>
      <c r="D14" s="96"/>
      <c r="E14" s="33"/>
      <c r="F14" s="100">
        <f>COUNTIF('Day Trading'!G8:G55,"L")</f>
        <v>0</v>
      </c>
      <c r="G14" s="101"/>
      <c r="H14" s="102"/>
      <c r="I14" s="33"/>
      <c r="J14" s="106" t="e">
        <f>B14/(B14+F14)</f>
        <v>#DIV/0!</v>
      </c>
      <c r="K14" s="107"/>
      <c r="L14" s="108"/>
    </row>
    <row r="15" spans="2:18" ht="18.75">
      <c r="B15" s="94"/>
      <c r="C15" s="95"/>
      <c r="D15" s="96"/>
      <c r="E15" s="33"/>
      <c r="F15" s="100"/>
      <c r="G15" s="101"/>
      <c r="H15" s="102"/>
      <c r="I15" s="33"/>
      <c r="J15" s="106"/>
      <c r="K15" s="107"/>
      <c r="L15" s="108"/>
    </row>
    <row r="16" spans="2:18" ht="18.75">
      <c r="B16" s="94"/>
      <c r="C16" s="95"/>
      <c r="D16" s="96"/>
      <c r="E16" s="33"/>
      <c r="F16" s="100"/>
      <c r="G16" s="101"/>
      <c r="H16" s="102"/>
      <c r="I16" s="33"/>
      <c r="J16" s="106"/>
      <c r="K16" s="107"/>
      <c r="L16" s="108"/>
    </row>
    <row r="17" spans="2:12" ht="18.75">
      <c r="B17" s="94"/>
      <c r="C17" s="95"/>
      <c r="D17" s="96"/>
      <c r="E17" s="33"/>
      <c r="F17" s="100"/>
      <c r="G17" s="101"/>
      <c r="H17" s="102"/>
      <c r="I17" s="33"/>
      <c r="J17" s="106"/>
      <c r="K17" s="107"/>
      <c r="L17" s="108"/>
    </row>
    <row r="18" spans="2:12" ht="19.5" thickBot="1">
      <c r="B18" s="97"/>
      <c r="C18" s="98"/>
      <c r="D18" s="99"/>
      <c r="E18" s="33"/>
      <c r="F18" s="103"/>
      <c r="G18" s="104"/>
      <c r="H18" s="105"/>
      <c r="I18" s="33"/>
      <c r="J18" s="109"/>
      <c r="K18" s="110"/>
      <c r="L18" s="111"/>
    </row>
  </sheetData>
  <mergeCells count="13">
    <mergeCell ref="B13:D13"/>
    <mergeCell ref="B14:D18"/>
    <mergeCell ref="F13:H13"/>
    <mergeCell ref="F14:H18"/>
    <mergeCell ref="J13:L13"/>
    <mergeCell ref="J14:L18"/>
    <mergeCell ref="B2:R4"/>
    <mergeCell ref="B6:D6"/>
    <mergeCell ref="B7:D11"/>
    <mergeCell ref="F6:H6"/>
    <mergeCell ref="F7:H11"/>
    <mergeCell ref="J6:L6"/>
    <mergeCell ref="J7:L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Day Trading</vt:lpstr>
      <vt:lpstr>Day Trading Dashboard</vt:lpstr>
      <vt:lpstr>'Day Trading'!Suchkriterien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arnold oberleiter</cp:lastModifiedBy>
  <dcterms:created xsi:type="dcterms:W3CDTF">2024-02-14T17:25:00Z</dcterms:created>
  <dcterms:modified xsi:type="dcterms:W3CDTF">2024-04-04T19:50:42Z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220DDC6624A042D18FAFE79FB5E27062_12</vt:lpwstr>
  </property>
  <property fmtid="{D5CDD505-2E9C-101B-9397-08002B2CF9AE}" pid="3" name="KSOProductBuildVer">
    <vt:lpwstr>1033-12.2.0.13359</vt:lpwstr>
  </property>
</Properties>
</file>